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ARACELI\Transparencia\"/>
    </mc:Choice>
  </mc:AlternateContent>
  <bookViews>
    <workbookView xWindow="0" yWindow="0" windowWidth="24000" windowHeight="9180"/>
  </bookViews>
  <sheets>
    <sheet name="Octubre" sheetId="1" r:id="rId1"/>
  </sheets>
  <externalReferences>
    <externalReference r:id="rId2"/>
    <externalReference r:id="rId3"/>
  </externalReferences>
  <definedNames>
    <definedName name="_xlnm._FilterDatabase" localSheetId="0" hidden="1">Octubre!$A$6:$M$140</definedName>
    <definedName name="_xlnm.Print_Area" localSheetId="0">Octubre!$A$1:$M$135</definedName>
    <definedName name="_xlnm.Print_Titles" localSheetId="0">Octubre!$1:$6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5" i="1" l="1"/>
  <c r="L129" i="1"/>
  <c r="L128" i="1"/>
  <c r="L125" i="1"/>
  <c r="L122" i="1"/>
  <c r="L121" i="1"/>
  <c r="L118" i="1"/>
  <c r="L117" i="1"/>
  <c r="L116" i="1"/>
  <c r="L115" i="1"/>
  <c r="L111" i="1"/>
  <c r="L107" i="1"/>
  <c r="L106" i="1"/>
  <c r="L105" i="1"/>
  <c r="L99" i="1"/>
  <c r="L96" i="1"/>
  <c r="L89" i="1"/>
  <c r="L82" i="1"/>
  <c r="L81" i="1"/>
  <c r="L78" i="1"/>
  <c r="L77" i="1"/>
  <c r="L73" i="1"/>
  <c r="L69" i="1"/>
  <c r="L68" i="1"/>
  <c r="L63" i="1"/>
  <c r="L62" i="1"/>
  <c r="L61" i="1"/>
  <c r="L60" i="1"/>
  <c r="L59" i="1"/>
  <c r="L58" i="1"/>
  <c r="L55" i="1"/>
  <c r="L52" i="1"/>
  <c r="L51" i="1"/>
  <c r="L50" i="1"/>
  <c r="L49" i="1"/>
  <c r="L48" i="1"/>
  <c r="L47" i="1"/>
  <c r="L46" i="1"/>
  <c r="L45" i="1"/>
  <c r="L32" i="1"/>
  <c r="L20" i="1"/>
  <c r="L19" i="1"/>
  <c r="L15" i="1"/>
  <c r="L14" i="1"/>
  <c r="L13" i="1"/>
  <c r="F135" i="1"/>
  <c r="F129" i="1"/>
  <c r="F128" i="1"/>
  <c r="F125" i="1"/>
  <c r="F122" i="1"/>
  <c r="F121" i="1"/>
  <c r="F118" i="1"/>
  <c r="F117" i="1"/>
  <c r="F116" i="1"/>
  <c r="F115" i="1"/>
  <c r="F111" i="1"/>
  <c r="F107" i="1"/>
  <c r="F106" i="1"/>
  <c r="F105" i="1"/>
  <c r="F99" i="1"/>
  <c r="F96" i="1"/>
  <c r="F89" i="1"/>
  <c r="F82" i="1"/>
  <c r="F81" i="1"/>
  <c r="F78" i="1"/>
  <c r="F77" i="1"/>
  <c r="F73" i="1"/>
  <c r="F69" i="1"/>
  <c r="F68" i="1"/>
  <c r="F63" i="1"/>
  <c r="F62" i="1"/>
  <c r="F61" i="1"/>
  <c r="F60" i="1"/>
  <c r="F59" i="1"/>
  <c r="F58" i="1"/>
  <c r="F55" i="1"/>
  <c r="F52" i="1"/>
  <c r="F51" i="1"/>
  <c r="F50" i="1"/>
  <c r="F49" i="1"/>
  <c r="F48" i="1"/>
  <c r="F47" i="1"/>
  <c r="F46" i="1"/>
  <c r="F45" i="1"/>
  <c r="F32" i="1"/>
  <c r="F20" i="1"/>
  <c r="F19" i="1"/>
  <c r="F15" i="1"/>
  <c r="F14" i="1"/>
  <c r="K14" i="1" s="1"/>
  <c r="F13" i="1"/>
  <c r="F12" i="1"/>
  <c r="E19" i="1"/>
  <c r="L12" i="1"/>
  <c r="L132" i="1"/>
  <c r="L114" i="1"/>
  <c r="L110" i="1"/>
  <c r="L104" i="1"/>
  <c r="L103" i="1"/>
  <c r="L102" i="1"/>
  <c r="L95" i="1"/>
  <c r="L92" i="1"/>
  <c r="L88" i="1"/>
  <c r="L85" i="1"/>
  <c r="L76" i="1"/>
  <c r="L67" i="1"/>
  <c r="L66" i="1"/>
  <c r="L44" i="1"/>
  <c r="L43" i="1"/>
  <c r="L42" i="1"/>
  <c r="L41" i="1"/>
  <c r="L40" i="1"/>
  <c r="L39" i="1"/>
  <c r="L38" i="1"/>
  <c r="L37" i="1"/>
  <c r="L36" i="1"/>
  <c r="L35" i="1"/>
  <c r="L31" i="1"/>
  <c r="L30" i="1"/>
  <c r="L27" i="1"/>
  <c r="L24" i="1"/>
  <c r="L23" i="1"/>
  <c r="L18" i="1"/>
  <c r="L11" i="1"/>
  <c r="L10" i="1"/>
  <c r="L9" i="1"/>
  <c r="L8" i="1"/>
  <c r="J132" i="1"/>
  <c r="I132" i="1"/>
  <c r="F132" i="1"/>
  <c r="J114" i="1"/>
  <c r="I114" i="1"/>
  <c r="F114" i="1"/>
  <c r="J110" i="1"/>
  <c r="I110" i="1"/>
  <c r="F110" i="1"/>
  <c r="J104" i="1"/>
  <c r="I104" i="1"/>
  <c r="F104" i="1"/>
  <c r="J103" i="1"/>
  <c r="I103" i="1"/>
  <c r="F103" i="1"/>
  <c r="J102" i="1"/>
  <c r="I102" i="1"/>
  <c r="F102" i="1"/>
  <c r="J95" i="1"/>
  <c r="I95" i="1"/>
  <c r="F95" i="1"/>
  <c r="J92" i="1"/>
  <c r="I92" i="1"/>
  <c r="F92" i="1"/>
  <c r="J88" i="1"/>
  <c r="I88" i="1"/>
  <c r="F88" i="1"/>
  <c r="J85" i="1"/>
  <c r="I85" i="1"/>
  <c r="F85" i="1"/>
  <c r="J76" i="1"/>
  <c r="I76" i="1"/>
  <c r="F76" i="1"/>
  <c r="J67" i="1"/>
  <c r="I67" i="1"/>
  <c r="F67" i="1"/>
  <c r="J66" i="1"/>
  <c r="I66" i="1"/>
  <c r="F66" i="1"/>
  <c r="J44" i="1"/>
  <c r="I44" i="1"/>
  <c r="F44" i="1"/>
  <c r="J43" i="1"/>
  <c r="I43" i="1"/>
  <c r="F43" i="1"/>
  <c r="J42" i="1"/>
  <c r="I42" i="1"/>
  <c r="F42" i="1"/>
  <c r="J41" i="1"/>
  <c r="I41" i="1"/>
  <c r="F41" i="1"/>
  <c r="J40" i="1"/>
  <c r="I40" i="1"/>
  <c r="F40" i="1"/>
  <c r="J39" i="1"/>
  <c r="I39" i="1"/>
  <c r="F39" i="1"/>
  <c r="J38" i="1"/>
  <c r="I38" i="1"/>
  <c r="F38" i="1"/>
  <c r="J37" i="1"/>
  <c r="I37" i="1"/>
  <c r="F37" i="1"/>
  <c r="J36" i="1"/>
  <c r="I36" i="1"/>
  <c r="F36" i="1"/>
  <c r="J35" i="1"/>
  <c r="I35" i="1"/>
  <c r="F35" i="1"/>
  <c r="J31" i="1"/>
  <c r="I31" i="1"/>
  <c r="F31" i="1"/>
  <c r="J30" i="1"/>
  <c r="I30" i="1"/>
  <c r="F30" i="1"/>
  <c r="J27" i="1"/>
  <c r="I27" i="1"/>
  <c r="F27" i="1"/>
  <c r="J24" i="1"/>
  <c r="I24" i="1"/>
  <c r="F24" i="1"/>
  <c r="J23" i="1"/>
  <c r="I23" i="1"/>
  <c r="F23" i="1"/>
  <c r="J18" i="1"/>
  <c r="I18" i="1"/>
  <c r="F18" i="1"/>
  <c r="J11" i="1"/>
  <c r="I11" i="1"/>
  <c r="F11" i="1"/>
  <c r="J10" i="1"/>
  <c r="I10" i="1"/>
  <c r="F10" i="1"/>
  <c r="J9" i="1"/>
  <c r="I9" i="1"/>
  <c r="F9" i="1"/>
  <c r="J8" i="1"/>
  <c r="I8" i="1"/>
  <c r="F8" i="1"/>
  <c r="M14" i="1" l="1"/>
  <c r="E14" i="1"/>
  <c r="K19" i="1"/>
  <c r="M19" i="1" s="1"/>
  <c r="E115" i="1"/>
  <c r="E78" i="1"/>
  <c r="E111" i="1"/>
  <c r="E106" i="1"/>
  <c r="E107" i="1"/>
  <c r="E129" i="1"/>
  <c r="E128" i="1"/>
  <c r="E89" i="1"/>
  <c r="E81" i="1"/>
  <c r="E77" i="1"/>
  <c r="E73" i="1"/>
  <c r="E20" i="1"/>
  <c r="E15" i="1"/>
  <c r="E13" i="1"/>
  <c r="E12" i="1"/>
  <c r="E69" i="1"/>
  <c r="E32" i="1"/>
  <c r="E96" i="1"/>
  <c r="E55" i="1"/>
  <c r="E52" i="1"/>
  <c r="E51" i="1"/>
  <c r="E135" i="1"/>
  <c r="E125" i="1"/>
  <c r="K122" i="1"/>
  <c r="E121" i="1"/>
  <c r="K118" i="1"/>
  <c r="K117" i="1"/>
  <c r="E116" i="1"/>
  <c r="K105" i="1"/>
  <c r="K99" i="1"/>
  <c r="K82" i="1"/>
  <c r="E68" i="1"/>
  <c r="E63" i="1"/>
  <c r="E62" i="1"/>
  <c r="K61" i="1"/>
  <c r="E60" i="1"/>
  <c r="K59" i="1"/>
  <c r="K58" i="1"/>
  <c r="K50" i="1"/>
  <c r="E49" i="1"/>
  <c r="K48" i="1"/>
  <c r="E47" i="1"/>
  <c r="E46" i="1"/>
  <c r="K45" i="1"/>
  <c r="K115" i="1" l="1"/>
  <c r="M115" i="1" s="1"/>
  <c r="K78" i="1"/>
  <c r="M78" i="1" s="1"/>
  <c r="K111" i="1"/>
  <c r="M111" i="1" s="1"/>
  <c r="K128" i="1"/>
  <c r="M128" i="1" s="1"/>
  <c r="K106" i="1"/>
  <c r="M106" i="1" s="1"/>
  <c r="K107" i="1"/>
  <c r="M107" i="1" s="1"/>
  <c r="K129" i="1"/>
  <c r="M129" i="1" s="1"/>
  <c r="K76" i="1"/>
  <c r="M76" i="1" s="1"/>
  <c r="K89" i="1"/>
  <c r="M89" i="1" s="1"/>
  <c r="K81" i="1"/>
  <c r="M81" i="1" s="1"/>
  <c r="K77" i="1"/>
  <c r="M77" i="1" s="1"/>
  <c r="K73" i="1"/>
  <c r="M73" i="1" s="1"/>
  <c r="K20" i="1"/>
  <c r="M20" i="1" s="1"/>
  <c r="M45" i="1"/>
  <c r="K15" i="1"/>
  <c r="M15" i="1" s="1"/>
  <c r="K13" i="1"/>
  <c r="M13" i="1" s="1"/>
  <c r="K12" i="1"/>
  <c r="M12" i="1" s="1"/>
  <c r="K69" i="1"/>
  <c r="M69" i="1" s="1"/>
  <c r="K32" i="1"/>
  <c r="M32" i="1" s="1"/>
  <c r="E82" i="1"/>
  <c r="K96" i="1"/>
  <c r="M96" i="1" s="1"/>
  <c r="K55" i="1"/>
  <c r="M55" i="1" s="1"/>
  <c r="E50" i="1"/>
  <c r="M59" i="1"/>
  <c r="M118" i="1"/>
  <c r="K52" i="1"/>
  <c r="M52" i="1" s="1"/>
  <c r="K51" i="1"/>
  <c r="M51" i="1" s="1"/>
  <c r="E61" i="1"/>
  <c r="E48" i="1"/>
  <c r="E99" i="1"/>
  <c r="K47" i="1"/>
  <c r="M47" i="1" s="1"/>
  <c r="E58" i="1"/>
  <c r="K62" i="1"/>
  <c r="M62" i="1" s="1"/>
  <c r="E117" i="1"/>
  <c r="E122" i="1"/>
  <c r="K85" i="1"/>
  <c r="K102" i="1"/>
  <c r="K114" i="1"/>
  <c r="K132" i="1"/>
  <c r="E59" i="1"/>
  <c r="K63" i="1"/>
  <c r="M63" i="1" s="1"/>
  <c r="K125" i="1"/>
  <c r="M125" i="1" s="1"/>
  <c r="E45" i="1"/>
  <c r="M50" i="1"/>
  <c r="E118" i="1"/>
  <c r="E105" i="1"/>
  <c r="M61" i="1"/>
  <c r="M82" i="1"/>
  <c r="M105" i="1"/>
  <c r="M122" i="1"/>
  <c r="M117" i="1"/>
  <c r="M58" i="1"/>
  <c r="M48" i="1"/>
  <c r="M99" i="1"/>
  <c r="K121" i="1"/>
  <c r="M121" i="1" s="1"/>
  <c r="K135" i="1"/>
  <c r="M135" i="1" s="1"/>
  <c r="K46" i="1"/>
  <c r="M46" i="1" s="1"/>
  <c r="K49" i="1"/>
  <c r="M49" i="1" s="1"/>
  <c r="K60" i="1"/>
  <c r="M60" i="1" s="1"/>
  <c r="K68" i="1"/>
  <c r="M68" i="1" s="1"/>
  <c r="K116" i="1"/>
  <c r="M116" i="1" s="1"/>
  <c r="K31" i="1"/>
  <c r="K18" i="1"/>
  <c r="K23" i="1"/>
  <c r="K30" i="1"/>
  <c r="K37" i="1"/>
  <c r="K39" i="1"/>
  <c r="K40" i="1"/>
  <c r="K41" i="1"/>
  <c r="K10" i="1"/>
  <c r="K11" i="1"/>
  <c r="K38" i="1"/>
  <c r="K43" i="1"/>
  <c r="K44" i="1"/>
  <c r="K67" i="1"/>
  <c r="K9" i="1"/>
  <c r="K24" i="1"/>
  <c r="K27" i="1"/>
  <c r="K42" i="1"/>
  <c r="K66" i="1"/>
  <c r="K88" i="1"/>
  <c r="K92" i="1"/>
  <c r="K95" i="1"/>
  <c r="K35" i="1"/>
  <c r="K36" i="1"/>
  <c r="K103" i="1"/>
  <c r="K104" i="1"/>
  <c r="K110" i="1"/>
  <c r="F143" i="1"/>
  <c r="M114" i="1" l="1"/>
  <c r="L142" i="1" l="1"/>
  <c r="M9" i="1"/>
  <c r="M23" i="1"/>
  <c r="M31" i="1"/>
  <c r="M38" i="1"/>
  <c r="M42" i="1"/>
  <c r="M66" i="1"/>
  <c r="M88" i="1"/>
  <c r="M103" i="1"/>
  <c r="M18" i="1"/>
  <c r="M30" i="1"/>
  <c r="M37" i="1"/>
  <c r="M41" i="1"/>
  <c r="M85" i="1"/>
  <c r="M102" i="1"/>
  <c r="M11" i="1"/>
  <c r="M27" i="1"/>
  <c r="M36" i="1"/>
  <c r="M40" i="1"/>
  <c r="M44" i="1"/>
  <c r="M95" i="1"/>
  <c r="M110" i="1"/>
  <c r="K8" i="1"/>
  <c r="M10" i="1"/>
  <c r="M24" i="1"/>
  <c r="M35" i="1"/>
  <c r="M39" i="1"/>
  <c r="M43" i="1"/>
  <c r="M67" i="1"/>
  <c r="M92" i="1"/>
  <c r="M104" i="1"/>
  <c r="M132" i="1"/>
  <c r="M8" i="1" l="1"/>
  <c r="M142" i="1" s="1"/>
  <c r="K142" i="1"/>
  <c r="F142" i="1"/>
  <c r="F144" i="1" s="1"/>
</calcChain>
</file>

<file path=xl/sharedStrings.xml><?xml version="1.0" encoding="utf-8"?>
<sst xmlns="http://schemas.openxmlformats.org/spreadsheetml/2006/main" count="542" uniqueCount="227">
  <si>
    <t>COMITÉ DIRECTIVO ESTATAL DEL PRI EN JALISCO</t>
  </si>
  <si>
    <t>Código</t>
  </si>
  <si>
    <t>Nombre</t>
  </si>
  <si>
    <t>Puesto</t>
  </si>
  <si>
    <t>Tipo de Pago</t>
  </si>
  <si>
    <t xml:space="preserve">TIPO DE PRESTACIONES </t>
  </si>
  <si>
    <t>Total de Percepciones</t>
  </si>
  <si>
    <t>Total de Deducciones</t>
  </si>
  <si>
    <t>Neto</t>
  </si>
  <si>
    <t>Salario Diario Bruto</t>
  </si>
  <si>
    <t>Sueldo - Honorario Bruto  Mensual</t>
  </si>
  <si>
    <t xml:space="preserve">Aguinaldo Anual </t>
  </si>
  <si>
    <t>*Prima Vacacional</t>
  </si>
  <si>
    <t xml:space="preserve">Vacaciones </t>
  </si>
  <si>
    <t>Otras Percepciones</t>
  </si>
  <si>
    <t>Departamento 4103 CDE PRESIDENCIA</t>
  </si>
  <si>
    <t>00007</t>
  </si>
  <si>
    <t>De León Corona Jane Vanessa</t>
  </si>
  <si>
    <t>Auxiliar Administrativo</t>
  </si>
  <si>
    <t>Sueldos</t>
  </si>
  <si>
    <t>00216</t>
  </si>
  <si>
    <t>Decena Hernandez Lizette</t>
  </si>
  <si>
    <t>00113</t>
  </si>
  <si>
    <t>Hernandez Murillo Jose Adrian</t>
  </si>
  <si>
    <t>00199</t>
  </si>
  <si>
    <t>Meza Arana Mayra Gisela</t>
  </si>
  <si>
    <t>Departamento 4104 CDE SECRETARIA GENERAL</t>
  </si>
  <si>
    <t>00023</t>
  </si>
  <si>
    <t>Santoyo Ramos María Guadalupe</t>
  </si>
  <si>
    <t>Departamento 4106 CDE SECRETARIA DE ACCION ELECTORAL</t>
  </si>
  <si>
    <t>00202</t>
  </si>
  <si>
    <t>Arciniega Oropeza Alejandra Paola</t>
  </si>
  <si>
    <t>00743</t>
  </si>
  <si>
    <t>Martinez Macias  Norma Irene</t>
  </si>
  <si>
    <t>Departamento 4123 CDE SECRETARIA DE ATENCION P DISCAPACIDAD</t>
  </si>
  <si>
    <t>00276</t>
  </si>
  <si>
    <t>Mata Avila Jesus</t>
  </si>
  <si>
    <t>Secretario</t>
  </si>
  <si>
    <t>Departamento 4109 CDE SECRETARIA DE COMUNICACION SOCIAL</t>
  </si>
  <si>
    <t>00005</t>
  </si>
  <si>
    <t>Contreras García Lucila</t>
  </si>
  <si>
    <t>00021</t>
  </si>
  <si>
    <t>Rojas Lopez Miguel Angel</t>
  </si>
  <si>
    <t>Departamento 4107 CDE SECRETARIA DE FINANZAS Y ADMINISTRACION</t>
  </si>
  <si>
    <t>00001</t>
  </si>
  <si>
    <t>Andrade Padilla Daniel</t>
  </si>
  <si>
    <t>Auxiliar de Mantenimiento</t>
  </si>
  <si>
    <t>00461</t>
  </si>
  <si>
    <t>Borrayo De La Cruz Ericka Guillermina</t>
  </si>
  <si>
    <t>Intendente</t>
  </si>
  <si>
    <t>00003</t>
  </si>
  <si>
    <t>Carbajal Ruvalcaba Ma.  De Jesús</t>
  </si>
  <si>
    <t>00187</t>
  </si>
  <si>
    <t>Gallegos Negrete Rosa Elena</t>
  </si>
  <si>
    <t>00165</t>
  </si>
  <si>
    <t>Gomez Dueñas Roselia</t>
  </si>
  <si>
    <t>00451</t>
  </si>
  <si>
    <t>Partida Ceja Francisco Javier</t>
  </si>
  <si>
    <t>00118</t>
  </si>
  <si>
    <t>Ramirez Gallegos Lorena</t>
  </si>
  <si>
    <t>00080</t>
  </si>
  <si>
    <t>Romero Romero Ingrid</t>
  </si>
  <si>
    <t>00169</t>
  </si>
  <si>
    <t>Tovar Lopez Rogelio</t>
  </si>
  <si>
    <t>Encargado de Informatica</t>
  </si>
  <si>
    <t>00836</t>
  </si>
  <si>
    <t>Arredondo Zuñiga Victor Manuel</t>
  </si>
  <si>
    <t>Velador</t>
  </si>
  <si>
    <t>Auxiliar Contable</t>
  </si>
  <si>
    <t>Honorarios</t>
  </si>
  <si>
    <t>No Aplica</t>
  </si>
  <si>
    <t>00841</t>
  </si>
  <si>
    <t>Reyes Granada Araceli Janeth</t>
  </si>
  <si>
    <t>00843</t>
  </si>
  <si>
    <t>Navarro Villa Lorena</t>
  </si>
  <si>
    <t>00317</t>
  </si>
  <si>
    <t>Larios Calvario Manuel</t>
  </si>
  <si>
    <t>Mantenimiento</t>
  </si>
  <si>
    <t>00750</t>
  </si>
  <si>
    <t>Luna Medrano Cesar Alejandro</t>
  </si>
  <si>
    <t>Departamento JUBILADOS</t>
  </si>
  <si>
    <t>00526</t>
  </si>
  <si>
    <t>Delgado Valenzuela Roberto</t>
  </si>
  <si>
    <t>Jubilado</t>
  </si>
  <si>
    <t>00524</t>
  </si>
  <si>
    <t>Briseño Muñiz Jose</t>
  </si>
  <si>
    <t>00523</t>
  </si>
  <si>
    <t>Beltran Heredia Jaime</t>
  </si>
  <si>
    <t>00536</t>
  </si>
  <si>
    <t>Negrete Naranjo Francisco</t>
  </si>
  <si>
    <t>00538</t>
  </si>
  <si>
    <t>Rodriguez Ramirez Magdaleno</t>
  </si>
  <si>
    <t>00540</t>
  </si>
  <si>
    <t>Santillan Gonzalez Maria De La Paz</t>
  </si>
  <si>
    <t>Departamento 4105 CDE SECRETARIA DE ORGANIZACION</t>
  </si>
  <si>
    <t>00517</t>
  </si>
  <si>
    <t>Alvarado Rojas Mayra Alejandra</t>
  </si>
  <si>
    <t>00158</t>
  </si>
  <si>
    <t>Melendez Quezada Owen Mario</t>
  </si>
  <si>
    <t>00397</t>
  </si>
  <si>
    <t>Ortiz Mora Jose Alberto</t>
  </si>
  <si>
    <t>Departamento 4110 CDE SECRETARIA JURIDICA Y DE TRANSPARENCIA</t>
  </si>
  <si>
    <t>00195</t>
  </si>
  <si>
    <t>Murguia Escobedo Sandra Buenaventura</t>
  </si>
  <si>
    <t>Abogada</t>
  </si>
  <si>
    <t>00561</t>
  </si>
  <si>
    <t>Leon Guzman Maribel</t>
  </si>
  <si>
    <t>Departamento 4117 CDE COMISION DE JUSTICIA PARTIDARIA</t>
  </si>
  <si>
    <t>00071</t>
  </si>
  <si>
    <t>Huerta Gomez Elizabeth</t>
  </si>
  <si>
    <t>Coordinador</t>
  </si>
  <si>
    <t>Departamento 4118 CDE COMISION ESTATAL DE PROCESOS INTERNOS</t>
  </si>
  <si>
    <t>00042</t>
  </si>
  <si>
    <t>Muciño Velazquez Erika Viviana</t>
  </si>
  <si>
    <t>Departamento 9114 INSTITUTO REYES HEROLES</t>
  </si>
  <si>
    <t>00093</t>
  </si>
  <si>
    <t>Hernandez Virgen Veronica</t>
  </si>
  <si>
    <t>Departamento 4301 SECT MOVIMIENTO TERRITORIAL</t>
  </si>
  <si>
    <t>00015</t>
  </si>
  <si>
    <t>López Hueso Tayde Lucina</t>
  </si>
  <si>
    <t>Departamento 4304 SECT UNIDAD REVOLUCIONARIA</t>
  </si>
  <si>
    <t>00529</t>
  </si>
  <si>
    <t>Flores Diaz Maria De La Luz</t>
  </si>
  <si>
    <t>Departamento 4501 ORG CNC</t>
  </si>
  <si>
    <t>00156</t>
  </si>
  <si>
    <t>Carrillo Carrillo Sandra Luz</t>
  </si>
  <si>
    <t>00091</t>
  </si>
  <si>
    <t>Gonzalez Hernandez Javier</t>
  </si>
  <si>
    <t>00096</t>
  </si>
  <si>
    <t>Sanchez Sanchez Micaela</t>
  </si>
  <si>
    <t>00614</t>
  </si>
  <si>
    <t>Gonzalez Vizcaino Maria Lucia</t>
  </si>
  <si>
    <t>Departamento 4502 ORG CNOP</t>
  </si>
  <si>
    <t>00781</t>
  </si>
  <si>
    <t>Hernandez Diaz Genesis</t>
  </si>
  <si>
    <t>Departamento 4741 COM MUN GUADALAJARA</t>
  </si>
  <si>
    <t>00294</t>
  </si>
  <si>
    <t>Hernandez Rangel Jose Guadalupe</t>
  </si>
  <si>
    <t>00164</t>
  </si>
  <si>
    <t>Rodriguez Rodriguez Jose Luis</t>
  </si>
  <si>
    <t>Departamento 67 CM MUN ZAPOPAN</t>
  </si>
  <si>
    <t>Departamento 4221 COM MUN TONALA</t>
  </si>
  <si>
    <t>Departamento 4794 COM MUN TEPATITLAN DE MORELOS</t>
  </si>
  <si>
    <t>00279</t>
  </si>
  <si>
    <t>Bravo Garcia Andrea Nallely</t>
  </si>
  <si>
    <t>Departamento 4799 COM MUN TLAQUEPAQUE</t>
  </si>
  <si>
    <t>00846</t>
  </si>
  <si>
    <t>Gonzalez Real Blanca Lucero</t>
  </si>
  <si>
    <t>00844</t>
  </si>
  <si>
    <t>00845</t>
  </si>
  <si>
    <t>Cuellar Hernández Rocío Elizabeth</t>
  </si>
  <si>
    <t>Ortiz Gallardo Yuri Ernestina</t>
  </si>
  <si>
    <t>00635</t>
  </si>
  <si>
    <t>Ascencio Saavedra Jose Pablo</t>
  </si>
  <si>
    <t>00842</t>
  </si>
  <si>
    <t>Becerra Iñiguez Julio Ricardo</t>
  </si>
  <si>
    <t>00617</t>
  </si>
  <si>
    <t>Ladron De Guevara Gonzalez Miriam Janeth</t>
  </si>
  <si>
    <t>00774</t>
  </si>
  <si>
    <t>Aviña Contreras Gerardo Gustavo</t>
  </si>
  <si>
    <t>00825</t>
  </si>
  <si>
    <t>Rivas Padilla  Margarita</t>
  </si>
  <si>
    <t>00872</t>
  </si>
  <si>
    <t>Figueroa López Saúl Joaquín</t>
  </si>
  <si>
    <t>00873</t>
  </si>
  <si>
    <t>Mendez Salcedo Jorge Alberto</t>
  </si>
  <si>
    <t>Secretario de Finanas y Administración</t>
  </si>
  <si>
    <t>Sub-Secretario de Finanzas</t>
  </si>
  <si>
    <t>00859</t>
  </si>
  <si>
    <t>Orozco Sanchez Aldana Jose Luis</t>
  </si>
  <si>
    <t>Jefe de Departamento</t>
  </si>
  <si>
    <t>Presidente Comité</t>
  </si>
  <si>
    <t>Departamento 71 COM MUN PTO VALLARTA</t>
  </si>
  <si>
    <t>00881</t>
  </si>
  <si>
    <t>Carrillo  Flores Juan Carlos</t>
  </si>
  <si>
    <t>00874</t>
  </si>
  <si>
    <t>Resendiz Mora Martha Dolores</t>
  </si>
  <si>
    <t>Secretaria de Comunicación Social</t>
  </si>
  <si>
    <t>00875</t>
  </si>
  <si>
    <t>Ruiz Esparza Hermosillo Hugo Rene</t>
  </si>
  <si>
    <t>Secretario de Organización</t>
  </si>
  <si>
    <t>00814</t>
  </si>
  <si>
    <t>Guerrero Torres Edgar Emmanuel</t>
  </si>
  <si>
    <t>00819</t>
  </si>
  <si>
    <t>Hernandez Garcia Ramiro</t>
  </si>
  <si>
    <t>00824</t>
  </si>
  <si>
    <t>Enriquez Sierra Juan Pablo</t>
  </si>
  <si>
    <t>Presidente</t>
  </si>
  <si>
    <t>00591</t>
  </si>
  <si>
    <t>Arreola Castañeda Alberto</t>
  </si>
  <si>
    <t>Administrativo</t>
  </si>
  <si>
    <t>Departamento 4108 CDE SECRETARIA DE GESTION SOCIAL</t>
  </si>
  <si>
    <t>00553</t>
  </si>
  <si>
    <t>De La Torre Gonzalez Juan Carlos</t>
  </si>
  <si>
    <t>Secretario Gestion Social</t>
  </si>
  <si>
    <t>Departamento 4112 CDE SECRETARIA TECNICA DEL CPE</t>
  </si>
  <si>
    <t>00746</t>
  </si>
  <si>
    <t>Gonzalez Ramirez Miriam Noemi</t>
  </si>
  <si>
    <t>00879</t>
  </si>
  <si>
    <t>López Samano Claudia</t>
  </si>
  <si>
    <t>00352</t>
  </si>
  <si>
    <t>Iñiguez Ibarra Gustavo</t>
  </si>
  <si>
    <t>Secretario de Procesos Internos</t>
  </si>
  <si>
    <t>Departamento 4303 SECT FRENTE JUVENIL REVOLUCIONARIO</t>
  </si>
  <si>
    <t>00755</t>
  </si>
  <si>
    <t>Chavez Mora Jesus Armando</t>
  </si>
  <si>
    <t>00830</t>
  </si>
  <si>
    <t>Chavira Vargas Jose Trinidad</t>
  </si>
  <si>
    <t>00878</t>
  </si>
  <si>
    <t>Ayala  Rodriguez Eliazer</t>
  </si>
  <si>
    <t>Encargado</t>
  </si>
  <si>
    <t>00877</t>
  </si>
  <si>
    <t>Martinez Espinoza Maria Veronica</t>
  </si>
  <si>
    <t>00876</t>
  </si>
  <si>
    <t>Camiruaga López Monica Del Carmen</t>
  </si>
  <si>
    <t>00558</t>
  </si>
  <si>
    <t>Gil Medina Miriam Elyada</t>
  </si>
  <si>
    <t>Secretaria Juridica y de Tranparencia</t>
  </si>
  <si>
    <t>OCTUBRE DE 2019</t>
  </si>
  <si>
    <t>REMUNERACIONES DEL ORGANO ESTRUCTURA ORGANICA</t>
  </si>
  <si>
    <t>00884</t>
  </si>
  <si>
    <t>Flores Perez Veronica Gabriela</t>
  </si>
  <si>
    <t>Secretaria General</t>
  </si>
  <si>
    <t>00883</t>
  </si>
  <si>
    <t>Dominguez Vazquez Fernando</t>
  </si>
  <si>
    <t>00882</t>
  </si>
  <si>
    <t>Cisneros Gabriel Juan Fernando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</si>
</sst>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24"/>
      <name val="Arial"/>
      <family val="2"/>
    </font>
    <font>
      <sz val="11"/>
      <color theme="1"/>
      <name val="Arial"/>
      <family val="2"/>
    </font>
    <font>
      <b/>
      <sz val="24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 tint="0.34998626667073579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43" fontId="6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9" fontId="6" fillId="3" borderId="2" xfId="0" applyNumberFormat="1" applyFont="1" applyFill="1" applyBorder="1" applyAlignment="1">
      <alignment horizontal="left" vertical="center"/>
    </xf>
    <xf numFmtId="0" fontId="8" fillId="3" borderId="2" xfId="0" applyFont="1" applyFill="1" applyBorder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43" fontId="8" fillId="3" borderId="2" xfId="1" applyFont="1" applyFill="1" applyBorder="1" applyAlignment="1">
      <alignment horizontal="center" vertical="center"/>
    </xf>
    <xf numFmtId="40" fontId="8" fillId="3" borderId="2" xfId="1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49" fontId="7" fillId="0" borderId="2" xfId="0" applyNumberFormat="1" applyFont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43" fontId="7" fillId="0" borderId="2" xfId="1" applyFont="1" applyBorder="1" applyAlignment="1">
      <alignment horizontal="center" vertical="center"/>
    </xf>
    <xf numFmtId="40" fontId="7" fillId="0" borderId="2" xfId="1" applyNumberFormat="1" applyFont="1" applyBorder="1" applyAlignment="1">
      <alignment horizontal="right" vertical="center"/>
    </xf>
    <xf numFmtId="43" fontId="7" fillId="0" borderId="0" xfId="0" applyNumberFormat="1" applyFont="1" applyAlignment="1">
      <alignment vertical="center"/>
    </xf>
    <xf numFmtId="0" fontId="7" fillId="0" borderId="2" xfId="0" applyFont="1" applyBorder="1" applyAlignment="1">
      <alignment vertic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49" fontId="9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49" fontId="7" fillId="0" borderId="0" xfId="0" applyNumberFormat="1" applyFont="1" applyAlignment="1">
      <alignment horizontal="left" vertical="center"/>
    </xf>
    <xf numFmtId="43" fontId="7" fillId="0" borderId="0" xfId="1" applyFont="1" applyAlignment="1">
      <alignment horizontal="center" vertical="center"/>
    </xf>
    <xf numFmtId="40" fontId="9" fillId="0" borderId="0" xfId="1" applyNumberFormat="1" applyFont="1" applyAlignment="1">
      <alignment horizontal="right" vertical="center"/>
    </xf>
    <xf numFmtId="40" fontId="7" fillId="0" borderId="0" xfId="1" applyNumberFormat="1" applyFont="1" applyAlignment="1">
      <alignment horizontal="right" vertical="center"/>
    </xf>
    <xf numFmtId="40" fontId="6" fillId="2" borderId="1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2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4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5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stado%20de%20nomina/SULEDOS%2010%20OCTUBRE%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Listado%20de%20nomina/SULEDOS%2009%20SEPTIEMBRE%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ELDOS"/>
      <sheetName val="ASIMILADOS"/>
    </sheetNames>
    <sheetDataSet>
      <sheetData sheetId="0">
        <row r="14">
          <cell r="A14" t="str">
            <v>00195</v>
          </cell>
          <cell r="B14" t="str">
            <v>Murguia Escobedo Sandra Buenaventura</v>
          </cell>
          <cell r="C14">
            <v>7918.2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7918.2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618.84</v>
          </cell>
          <cell r="P14">
            <v>223.6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842.44</v>
          </cell>
          <cell r="W14">
            <v>7075.76</v>
          </cell>
          <cell r="X14">
            <v>160.19999999999999</v>
          </cell>
          <cell r="Y14">
            <v>288.36</v>
          </cell>
          <cell r="Z14">
            <v>694.34</v>
          </cell>
          <cell r="AA14">
            <v>183.08</v>
          </cell>
          <cell r="AB14">
            <v>158.36000000000001</v>
          </cell>
          <cell r="AC14">
            <v>7113.74</v>
          </cell>
          <cell r="AD14">
            <v>1142.9000000000001</v>
          </cell>
          <cell r="AE14">
            <v>457.72</v>
          </cell>
          <cell r="AF14">
            <v>91.54</v>
          </cell>
          <cell r="AG14">
            <v>0</v>
          </cell>
          <cell r="AH14">
            <v>9147.34</v>
          </cell>
        </row>
        <row r="15">
          <cell r="A15" t="str">
            <v>Total Depto</v>
          </cell>
          <cell r="C15" t="str">
            <v xml:space="preserve">  -----------------------</v>
          </cell>
          <cell r="D15" t="str">
            <v xml:space="preserve">  -----------------------</v>
          </cell>
          <cell r="E15" t="str">
            <v xml:space="preserve">  -----------------------</v>
          </cell>
          <cell r="F15" t="str">
            <v xml:space="preserve">  -----------------------</v>
          </cell>
          <cell r="G15" t="str">
            <v xml:space="preserve">  -----------------------</v>
          </cell>
          <cell r="H15" t="str">
            <v xml:space="preserve">  -----------------------</v>
          </cell>
          <cell r="I15" t="str">
            <v xml:space="preserve">  -----------------------</v>
          </cell>
          <cell r="J15" t="str">
            <v xml:space="preserve">  -----------------------</v>
          </cell>
          <cell r="K15" t="str">
            <v xml:space="preserve">  -----------------------</v>
          </cell>
          <cell r="L15" t="str">
            <v xml:space="preserve">  -----------------------</v>
          </cell>
          <cell r="M15" t="str">
            <v xml:space="preserve">  -----------------------</v>
          </cell>
          <cell r="N15" t="str">
            <v xml:space="preserve">  -----------------------</v>
          </cell>
          <cell r="O15" t="str">
            <v xml:space="preserve">  -----------------------</v>
          </cell>
          <cell r="P15" t="str">
            <v xml:space="preserve">  -----------------------</v>
          </cell>
          <cell r="Q15" t="str">
            <v xml:space="preserve">  -----------------------</v>
          </cell>
          <cell r="R15" t="str">
            <v xml:space="preserve">  -----------------------</v>
          </cell>
          <cell r="S15" t="str">
            <v xml:space="preserve">  -----------------------</v>
          </cell>
          <cell r="T15" t="str">
            <v xml:space="preserve">  -----------------------</v>
          </cell>
          <cell r="U15" t="str">
            <v xml:space="preserve">  -----------------------</v>
          </cell>
          <cell r="V15" t="str">
            <v xml:space="preserve">  -----------------------</v>
          </cell>
          <cell r="W15" t="str">
            <v xml:space="preserve">  -----------------------</v>
          </cell>
          <cell r="X15" t="str">
            <v xml:space="preserve">  -----------------------</v>
          </cell>
          <cell r="Y15" t="str">
            <v xml:space="preserve">  -----------------------</v>
          </cell>
          <cell r="Z15" t="str">
            <v xml:space="preserve">  -----------------------</v>
          </cell>
          <cell r="AA15" t="str">
            <v xml:space="preserve">  -----------------------</v>
          </cell>
          <cell r="AB15" t="str">
            <v xml:space="preserve">  -----------------------</v>
          </cell>
          <cell r="AC15" t="str">
            <v xml:space="preserve">  -----------------------</v>
          </cell>
          <cell r="AD15" t="str">
            <v xml:space="preserve">  -----------------------</v>
          </cell>
          <cell r="AE15" t="str">
            <v xml:space="preserve">  -----------------------</v>
          </cell>
          <cell r="AF15" t="str">
            <v xml:space="preserve">  -----------------------</v>
          </cell>
          <cell r="AG15" t="str">
            <v xml:space="preserve">  -----------------------</v>
          </cell>
          <cell r="AH15" t="str">
            <v xml:space="preserve">  -----------------------</v>
          </cell>
        </row>
        <row r="16">
          <cell r="C16">
            <v>7918.2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7918.2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618.84</v>
          </cell>
          <cell r="P16">
            <v>223.6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842.44</v>
          </cell>
          <cell r="W16">
            <v>7075.76</v>
          </cell>
          <cell r="X16">
            <v>160.19999999999999</v>
          </cell>
          <cell r="Y16">
            <v>288.36</v>
          </cell>
          <cell r="Z16">
            <v>694.34</v>
          </cell>
          <cell r="AA16">
            <v>183.08</v>
          </cell>
          <cell r="AB16">
            <v>158.36000000000001</v>
          </cell>
          <cell r="AC16">
            <v>7113.74</v>
          </cell>
          <cell r="AD16">
            <v>1142.9000000000001</v>
          </cell>
          <cell r="AE16">
            <v>457.72</v>
          </cell>
          <cell r="AF16">
            <v>91.54</v>
          </cell>
          <cell r="AG16">
            <v>0</v>
          </cell>
          <cell r="AH16">
            <v>9147.34</v>
          </cell>
        </row>
        <row r="18">
          <cell r="A18" t="str">
            <v>Departamento 4103 CDE PRESIDENCIA</v>
          </cell>
        </row>
        <row r="19">
          <cell r="A19" t="str">
            <v>00007</v>
          </cell>
          <cell r="B19" t="str">
            <v>De León Corona Jane Vanessa</v>
          </cell>
          <cell r="C19">
            <v>11767.5</v>
          </cell>
          <cell r="D19">
            <v>0</v>
          </cell>
          <cell r="E19">
            <v>0</v>
          </cell>
          <cell r="F19">
            <v>0</v>
          </cell>
          <cell r="G19">
            <v>208.8</v>
          </cell>
          <cell r="H19">
            <v>0</v>
          </cell>
          <cell r="I19">
            <v>11976.3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1283.1500000000001</v>
          </cell>
          <cell r="P19">
            <v>347.14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1630.29</v>
          </cell>
          <cell r="W19">
            <v>10346.01</v>
          </cell>
          <cell r="X19">
            <v>238.1</v>
          </cell>
          <cell r="Y19">
            <v>428.58</v>
          </cell>
          <cell r="Z19">
            <v>821.2</v>
          </cell>
          <cell r="AA19">
            <v>272.12</v>
          </cell>
          <cell r="AB19">
            <v>239.52</v>
          </cell>
          <cell r="AC19">
            <v>10572.9</v>
          </cell>
          <cell r="AD19">
            <v>1487.88</v>
          </cell>
          <cell r="AE19">
            <v>680.28</v>
          </cell>
          <cell r="AF19">
            <v>136.06</v>
          </cell>
          <cell r="AG19">
            <v>0</v>
          </cell>
          <cell r="AH19">
            <v>13388.76</v>
          </cell>
        </row>
        <row r="20">
          <cell r="A20" t="str">
            <v>00113</v>
          </cell>
          <cell r="B20" t="str">
            <v>Hernandez Murillo Jose Adrian</v>
          </cell>
          <cell r="C20">
            <v>11767.5</v>
          </cell>
          <cell r="D20">
            <v>0</v>
          </cell>
          <cell r="E20">
            <v>0</v>
          </cell>
          <cell r="F20">
            <v>0</v>
          </cell>
          <cell r="G20">
            <v>1040</v>
          </cell>
          <cell r="H20">
            <v>0</v>
          </cell>
          <cell r="I20">
            <v>12807.5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1459.24</v>
          </cell>
          <cell r="P20">
            <v>347.16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1806.4</v>
          </cell>
          <cell r="W20">
            <v>11001.1</v>
          </cell>
          <cell r="X20">
            <v>238.12</v>
          </cell>
          <cell r="Y20">
            <v>428.6</v>
          </cell>
          <cell r="Z20">
            <v>821.2</v>
          </cell>
          <cell r="AA20">
            <v>272.12</v>
          </cell>
          <cell r="AB20">
            <v>256.14</v>
          </cell>
          <cell r="AC20">
            <v>10573.6</v>
          </cell>
          <cell r="AD20">
            <v>1487.92</v>
          </cell>
          <cell r="AE20">
            <v>680.32</v>
          </cell>
          <cell r="AF20">
            <v>136.06</v>
          </cell>
          <cell r="AG20">
            <v>0</v>
          </cell>
          <cell r="AH20">
            <v>13406.16</v>
          </cell>
        </row>
        <row r="21">
          <cell r="A21" t="str">
            <v>00199</v>
          </cell>
          <cell r="B21" t="str">
            <v>Meza Arana Mayra Gisela</v>
          </cell>
          <cell r="C21">
            <v>10446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10446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1003.2</v>
          </cell>
          <cell r="P21">
            <v>304.72000000000003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1307.92</v>
          </cell>
          <cell r="W21">
            <v>9138.08</v>
          </cell>
          <cell r="X21">
            <v>211.36</v>
          </cell>
          <cell r="Y21">
            <v>380.44</v>
          </cell>
          <cell r="Z21">
            <v>777.64</v>
          </cell>
          <cell r="AA21">
            <v>241.54</v>
          </cell>
          <cell r="AB21">
            <v>208.92</v>
          </cell>
          <cell r="AC21">
            <v>9385.24</v>
          </cell>
          <cell r="AD21">
            <v>1369.44</v>
          </cell>
          <cell r="AE21">
            <v>603.86</v>
          </cell>
          <cell r="AF21">
            <v>120.78</v>
          </cell>
          <cell r="AG21">
            <v>0</v>
          </cell>
          <cell r="AH21">
            <v>11929.78</v>
          </cell>
        </row>
        <row r="22">
          <cell r="A22" t="str">
            <v>00216</v>
          </cell>
          <cell r="B22" t="str">
            <v>Decena Hernandez Lizette</v>
          </cell>
          <cell r="C22">
            <v>10446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10446</v>
          </cell>
          <cell r="J22">
            <v>0</v>
          </cell>
          <cell r="K22">
            <v>0</v>
          </cell>
          <cell r="L22">
            <v>3740.19</v>
          </cell>
          <cell r="M22">
            <v>0</v>
          </cell>
          <cell r="N22">
            <v>0</v>
          </cell>
          <cell r="O22">
            <v>1003.2</v>
          </cell>
          <cell r="P22">
            <v>304.72000000000003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5048.1099999999997</v>
          </cell>
          <cell r="W22">
            <v>5397.89</v>
          </cell>
          <cell r="X22">
            <v>211.36</v>
          </cell>
          <cell r="Y22">
            <v>380.44</v>
          </cell>
          <cell r="Z22">
            <v>777.64</v>
          </cell>
          <cell r="AA22">
            <v>241.54</v>
          </cell>
          <cell r="AB22">
            <v>208.92</v>
          </cell>
          <cell r="AC22">
            <v>9385.24</v>
          </cell>
          <cell r="AD22">
            <v>1369.44</v>
          </cell>
          <cell r="AE22">
            <v>603.86</v>
          </cell>
          <cell r="AF22">
            <v>120.78</v>
          </cell>
          <cell r="AG22">
            <v>0</v>
          </cell>
          <cell r="AH22">
            <v>11929.78</v>
          </cell>
        </row>
        <row r="23">
          <cell r="A23" t="str">
            <v>Total Depto</v>
          </cell>
          <cell r="C23" t="str">
            <v xml:space="preserve">  -----------------------</v>
          </cell>
          <cell r="D23" t="str">
            <v xml:space="preserve">  -----------------------</v>
          </cell>
          <cell r="E23" t="str">
            <v xml:space="preserve">  -----------------------</v>
          </cell>
          <cell r="F23" t="str">
            <v xml:space="preserve">  -----------------------</v>
          </cell>
          <cell r="G23" t="str">
            <v xml:space="preserve">  -----------------------</v>
          </cell>
          <cell r="H23" t="str">
            <v xml:space="preserve">  -----------------------</v>
          </cell>
          <cell r="I23" t="str">
            <v xml:space="preserve">  -----------------------</v>
          </cell>
          <cell r="J23" t="str">
            <v xml:space="preserve">  -----------------------</v>
          </cell>
          <cell r="K23" t="str">
            <v xml:space="preserve">  -----------------------</v>
          </cell>
          <cell r="L23" t="str">
            <v xml:space="preserve">  -----------------------</v>
          </cell>
          <cell r="M23" t="str">
            <v xml:space="preserve">  -----------------------</v>
          </cell>
          <cell r="N23" t="str">
            <v xml:space="preserve">  -----------------------</v>
          </cell>
          <cell r="O23" t="str">
            <v xml:space="preserve">  -----------------------</v>
          </cell>
          <cell r="P23" t="str">
            <v xml:space="preserve">  -----------------------</v>
          </cell>
          <cell r="Q23" t="str">
            <v xml:space="preserve">  -----------------------</v>
          </cell>
          <cell r="R23" t="str">
            <v xml:space="preserve">  -----------------------</v>
          </cell>
          <cell r="S23" t="str">
            <v xml:space="preserve">  -----------------------</v>
          </cell>
          <cell r="T23" t="str">
            <v xml:space="preserve">  -----------------------</v>
          </cell>
          <cell r="U23" t="str">
            <v xml:space="preserve">  -----------------------</v>
          </cell>
          <cell r="V23" t="str">
            <v xml:space="preserve">  -----------------------</v>
          </cell>
          <cell r="W23" t="str">
            <v xml:space="preserve">  -----------------------</v>
          </cell>
          <cell r="X23" t="str">
            <v xml:space="preserve">  -----------------------</v>
          </cell>
          <cell r="Y23" t="str">
            <v xml:space="preserve">  -----------------------</v>
          </cell>
          <cell r="Z23" t="str">
            <v xml:space="preserve">  -----------------------</v>
          </cell>
          <cell r="AA23" t="str">
            <v xml:space="preserve">  -----------------------</v>
          </cell>
          <cell r="AB23" t="str">
            <v xml:space="preserve">  -----------------------</v>
          </cell>
          <cell r="AC23" t="str">
            <v xml:space="preserve">  -----------------------</v>
          </cell>
          <cell r="AD23" t="str">
            <v xml:space="preserve">  -----------------------</v>
          </cell>
          <cell r="AE23" t="str">
            <v xml:space="preserve">  -----------------------</v>
          </cell>
          <cell r="AF23" t="str">
            <v xml:space="preserve">  -----------------------</v>
          </cell>
          <cell r="AG23" t="str">
            <v xml:space="preserve">  -----------------------</v>
          </cell>
          <cell r="AH23" t="str">
            <v xml:space="preserve">  -----------------------</v>
          </cell>
        </row>
        <row r="24">
          <cell r="C24">
            <v>44427</v>
          </cell>
          <cell r="D24">
            <v>0</v>
          </cell>
          <cell r="E24">
            <v>0</v>
          </cell>
          <cell r="F24">
            <v>0</v>
          </cell>
          <cell r="G24">
            <v>1248.8</v>
          </cell>
          <cell r="H24">
            <v>0</v>
          </cell>
          <cell r="I24">
            <v>45675.8</v>
          </cell>
          <cell r="J24">
            <v>0</v>
          </cell>
          <cell r="K24">
            <v>0</v>
          </cell>
          <cell r="L24">
            <v>3740.19</v>
          </cell>
          <cell r="M24">
            <v>0</v>
          </cell>
          <cell r="N24">
            <v>0</v>
          </cell>
          <cell r="O24">
            <v>4748.79</v>
          </cell>
          <cell r="P24">
            <v>1303.74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9792.7199999999993</v>
          </cell>
          <cell r="W24">
            <v>35883.08</v>
          </cell>
          <cell r="X24">
            <v>898.94</v>
          </cell>
          <cell r="Y24">
            <v>1618.06</v>
          </cell>
          <cell r="Z24">
            <v>3197.68</v>
          </cell>
          <cell r="AA24">
            <v>1027.32</v>
          </cell>
          <cell r="AB24">
            <v>913.5</v>
          </cell>
          <cell r="AC24">
            <v>39916.980000000003</v>
          </cell>
          <cell r="AD24">
            <v>5714.68</v>
          </cell>
          <cell r="AE24">
            <v>2568.3200000000002</v>
          </cell>
          <cell r="AF24">
            <v>513.67999999999995</v>
          </cell>
          <cell r="AG24">
            <v>0</v>
          </cell>
          <cell r="AH24">
            <v>50654.48</v>
          </cell>
        </row>
        <row r="26">
          <cell r="A26" t="str">
            <v>Departamento 4104 CDE SECRETARIA GENERAL</v>
          </cell>
        </row>
        <row r="27">
          <cell r="A27" t="str">
            <v>00023</v>
          </cell>
          <cell r="B27" t="str">
            <v>Santoyo Ramos María Guadalupe</v>
          </cell>
          <cell r="C27">
            <v>7051.5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7051.5</v>
          </cell>
          <cell r="J27">
            <v>0</v>
          </cell>
          <cell r="K27">
            <v>0</v>
          </cell>
          <cell r="L27">
            <v>0</v>
          </cell>
          <cell r="M27">
            <v>-214.74</v>
          </cell>
          <cell r="N27">
            <v>0</v>
          </cell>
          <cell r="O27">
            <v>309.8</v>
          </cell>
          <cell r="P27">
            <v>195.76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505.56</v>
          </cell>
          <cell r="W27">
            <v>6545.94</v>
          </cell>
          <cell r="X27">
            <v>142.66</v>
          </cell>
          <cell r="Y27">
            <v>256.77999999999997</v>
          </cell>
          <cell r="Z27">
            <v>665.76</v>
          </cell>
          <cell r="AA27">
            <v>163.02000000000001</v>
          </cell>
          <cell r="AB27">
            <v>141.04</v>
          </cell>
          <cell r="AC27">
            <v>6334.5</v>
          </cell>
          <cell r="AD27">
            <v>1065.2</v>
          </cell>
          <cell r="AE27">
            <v>407.58</v>
          </cell>
          <cell r="AF27">
            <v>81.52</v>
          </cell>
          <cell r="AG27">
            <v>0</v>
          </cell>
          <cell r="AH27">
            <v>8192.86</v>
          </cell>
        </row>
        <row r="28">
          <cell r="A28" t="str">
            <v>Total Depto</v>
          </cell>
          <cell r="C28" t="str">
            <v xml:space="preserve">  -----------------------</v>
          </cell>
          <cell r="D28" t="str">
            <v xml:space="preserve">  -----------------------</v>
          </cell>
          <cell r="E28" t="str">
            <v xml:space="preserve">  -----------------------</v>
          </cell>
          <cell r="F28" t="str">
            <v xml:space="preserve">  -----------------------</v>
          </cell>
          <cell r="G28" t="str">
            <v xml:space="preserve">  -----------------------</v>
          </cell>
          <cell r="H28" t="str">
            <v xml:space="preserve">  -----------------------</v>
          </cell>
          <cell r="I28" t="str">
            <v xml:space="preserve">  -----------------------</v>
          </cell>
          <cell r="J28" t="str">
            <v xml:space="preserve">  -----------------------</v>
          </cell>
          <cell r="K28" t="str">
            <v xml:space="preserve">  -----------------------</v>
          </cell>
          <cell r="L28" t="str">
            <v xml:space="preserve">  -----------------------</v>
          </cell>
          <cell r="M28" t="str">
            <v xml:space="preserve">  -----------------------</v>
          </cell>
          <cell r="N28" t="str">
            <v xml:space="preserve">  -----------------------</v>
          </cell>
          <cell r="O28" t="str">
            <v xml:space="preserve">  -----------------------</v>
          </cell>
          <cell r="P28" t="str">
            <v xml:space="preserve">  -----------------------</v>
          </cell>
          <cell r="Q28" t="str">
            <v xml:space="preserve">  -----------------------</v>
          </cell>
          <cell r="R28" t="str">
            <v xml:space="preserve">  -----------------------</v>
          </cell>
          <cell r="S28" t="str">
            <v xml:space="preserve">  -----------------------</v>
          </cell>
          <cell r="T28" t="str">
            <v xml:space="preserve">  -----------------------</v>
          </cell>
          <cell r="U28" t="str">
            <v xml:space="preserve">  -----------------------</v>
          </cell>
          <cell r="V28" t="str">
            <v xml:space="preserve">  -----------------------</v>
          </cell>
          <cell r="W28" t="str">
            <v xml:space="preserve">  -----------------------</v>
          </cell>
          <cell r="X28" t="str">
            <v xml:space="preserve">  -----------------------</v>
          </cell>
          <cell r="Y28" t="str">
            <v xml:space="preserve">  -----------------------</v>
          </cell>
          <cell r="Z28" t="str">
            <v xml:space="preserve">  -----------------------</v>
          </cell>
          <cell r="AA28" t="str">
            <v xml:space="preserve">  -----------------------</v>
          </cell>
          <cell r="AB28" t="str">
            <v xml:space="preserve">  -----------------------</v>
          </cell>
          <cell r="AC28" t="str">
            <v xml:space="preserve">  -----------------------</v>
          </cell>
          <cell r="AD28" t="str">
            <v xml:space="preserve">  -----------------------</v>
          </cell>
          <cell r="AE28" t="str">
            <v xml:space="preserve">  -----------------------</v>
          </cell>
          <cell r="AF28" t="str">
            <v xml:space="preserve">  -----------------------</v>
          </cell>
          <cell r="AG28" t="str">
            <v xml:space="preserve">  -----------------------</v>
          </cell>
          <cell r="AH28" t="str">
            <v xml:space="preserve">  -----------------------</v>
          </cell>
        </row>
        <row r="29">
          <cell r="C29">
            <v>7051.5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7051.5</v>
          </cell>
          <cell r="J29">
            <v>0</v>
          </cell>
          <cell r="K29">
            <v>0</v>
          </cell>
          <cell r="L29">
            <v>0</v>
          </cell>
          <cell r="M29">
            <v>-214.74</v>
          </cell>
          <cell r="N29">
            <v>0</v>
          </cell>
          <cell r="O29">
            <v>309.8</v>
          </cell>
          <cell r="P29">
            <v>195.76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505.56</v>
          </cell>
          <cell r="W29">
            <v>6545.94</v>
          </cell>
          <cell r="X29">
            <v>142.66</v>
          </cell>
          <cell r="Y29">
            <v>256.77999999999997</v>
          </cell>
          <cell r="Z29">
            <v>665.76</v>
          </cell>
          <cell r="AA29">
            <v>163.02000000000001</v>
          </cell>
          <cell r="AB29">
            <v>141.04</v>
          </cell>
          <cell r="AC29">
            <v>6334.5</v>
          </cell>
          <cell r="AD29">
            <v>1065.2</v>
          </cell>
          <cell r="AE29">
            <v>407.58</v>
          </cell>
          <cell r="AF29">
            <v>81.52</v>
          </cell>
          <cell r="AG29">
            <v>0</v>
          </cell>
          <cell r="AH29">
            <v>8192.86</v>
          </cell>
        </row>
        <row r="31">
          <cell r="A31" t="str">
            <v>Departamento 4105 CDE SECRETARIA DE ORGANIZACION</v>
          </cell>
        </row>
        <row r="32">
          <cell r="A32" t="str">
            <v>00158</v>
          </cell>
          <cell r="B32" t="str">
            <v>Melendez Quezada Owen Mario</v>
          </cell>
          <cell r="C32">
            <v>9168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9168</v>
          </cell>
          <cell r="J32">
            <v>0</v>
          </cell>
          <cell r="K32">
            <v>957.75</v>
          </cell>
          <cell r="L32">
            <v>0</v>
          </cell>
          <cell r="M32">
            <v>0</v>
          </cell>
          <cell r="N32">
            <v>0</v>
          </cell>
          <cell r="O32">
            <v>788.22</v>
          </cell>
          <cell r="P32">
            <v>263.76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2009.73</v>
          </cell>
          <cell r="W32">
            <v>7158.27</v>
          </cell>
          <cell r="X32">
            <v>185.5</v>
          </cell>
          <cell r="Y32">
            <v>333.9</v>
          </cell>
          <cell r="Z32">
            <v>735.54</v>
          </cell>
          <cell r="AA32">
            <v>212</v>
          </cell>
          <cell r="AB32">
            <v>183.36</v>
          </cell>
          <cell r="AC32">
            <v>8237.2999999999993</v>
          </cell>
          <cell r="AD32">
            <v>1254.94</v>
          </cell>
          <cell r="AE32">
            <v>530</v>
          </cell>
          <cell r="AF32">
            <v>106</v>
          </cell>
          <cell r="AG32">
            <v>0</v>
          </cell>
          <cell r="AH32">
            <v>10523.6</v>
          </cell>
        </row>
        <row r="33">
          <cell r="A33" t="str">
            <v>00517</v>
          </cell>
          <cell r="B33" t="str">
            <v>Alvarado Rojas Mayra Alejandra</v>
          </cell>
          <cell r="C33">
            <v>6430.5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6430.5</v>
          </cell>
          <cell r="J33">
            <v>0</v>
          </cell>
          <cell r="K33">
            <v>0</v>
          </cell>
          <cell r="L33">
            <v>2524.84</v>
          </cell>
          <cell r="M33">
            <v>-250.2</v>
          </cell>
          <cell r="N33">
            <v>0</v>
          </cell>
          <cell r="O33">
            <v>206.78</v>
          </cell>
          <cell r="P33">
            <v>176.62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2908.24</v>
          </cell>
          <cell r="W33">
            <v>3522.26</v>
          </cell>
          <cell r="X33">
            <v>130.13999999999999</v>
          </cell>
          <cell r="Y33">
            <v>234.24</v>
          </cell>
          <cell r="Z33">
            <v>647.22</v>
          </cell>
          <cell r="AA33">
            <v>148.72</v>
          </cell>
          <cell r="AB33">
            <v>128.62</v>
          </cell>
          <cell r="AC33">
            <v>5778.6</v>
          </cell>
          <cell r="AD33">
            <v>1011.6</v>
          </cell>
          <cell r="AE33">
            <v>371.8</v>
          </cell>
          <cell r="AF33">
            <v>74.36</v>
          </cell>
          <cell r="AG33">
            <v>0</v>
          </cell>
          <cell r="AH33">
            <v>7513.7</v>
          </cell>
        </row>
        <row r="34">
          <cell r="A34" t="str">
            <v>Total Depto</v>
          </cell>
          <cell r="C34" t="str">
            <v xml:space="preserve">  -----------------------</v>
          </cell>
          <cell r="D34" t="str">
            <v xml:space="preserve">  -----------------------</v>
          </cell>
          <cell r="E34" t="str">
            <v xml:space="preserve">  -----------------------</v>
          </cell>
          <cell r="F34" t="str">
            <v xml:space="preserve">  -----------------------</v>
          </cell>
          <cell r="G34" t="str">
            <v xml:space="preserve">  -----------------------</v>
          </cell>
          <cell r="H34" t="str">
            <v xml:space="preserve">  -----------------------</v>
          </cell>
          <cell r="I34" t="str">
            <v xml:space="preserve">  -----------------------</v>
          </cell>
          <cell r="J34" t="str">
            <v xml:space="preserve">  -----------------------</v>
          </cell>
          <cell r="K34" t="str">
            <v xml:space="preserve">  -----------------------</v>
          </cell>
          <cell r="L34" t="str">
            <v xml:space="preserve">  -----------------------</v>
          </cell>
          <cell r="M34" t="str">
            <v xml:space="preserve">  -----------------------</v>
          </cell>
          <cell r="N34" t="str">
            <v xml:space="preserve">  -----------------------</v>
          </cell>
          <cell r="O34" t="str">
            <v xml:space="preserve">  -----------------------</v>
          </cell>
          <cell r="P34" t="str">
            <v xml:space="preserve">  -----------------------</v>
          </cell>
          <cell r="Q34" t="str">
            <v xml:space="preserve">  -----------------------</v>
          </cell>
          <cell r="R34" t="str">
            <v xml:space="preserve">  -----------------------</v>
          </cell>
          <cell r="S34" t="str">
            <v xml:space="preserve">  -----------------------</v>
          </cell>
          <cell r="T34" t="str">
            <v xml:space="preserve">  -----------------------</v>
          </cell>
          <cell r="U34" t="str">
            <v xml:space="preserve">  -----------------------</v>
          </cell>
          <cell r="V34" t="str">
            <v xml:space="preserve">  -----------------------</v>
          </cell>
          <cell r="W34" t="str">
            <v xml:space="preserve">  -----------------------</v>
          </cell>
          <cell r="X34" t="str">
            <v xml:space="preserve">  -----------------------</v>
          </cell>
          <cell r="Y34" t="str">
            <v xml:space="preserve">  -----------------------</v>
          </cell>
          <cell r="Z34" t="str">
            <v xml:space="preserve">  -----------------------</v>
          </cell>
          <cell r="AA34" t="str">
            <v xml:space="preserve">  -----------------------</v>
          </cell>
          <cell r="AB34" t="str">
            <v xml:space="preserve">  -----------------------</v>
          </cell>
          <cell r="AC34" t="str">
            <v xml:space="preserve">  -----------------------</v>
          </cell>
          <cell r="AD34" t="str">
            <v xml:space="preserve">  -----------------------</v>
          </cell>
          <cell r="AE34" t="str">
            <v xml:space="preserve">  -----------------------</v>
          </cell>
          <cell r="AF34" t="str">
            <v xml:space="preserve">  -----------------------</v>
          </cell>
          <cell r="AG34" t="str">
            <v xml:space="preserve">  -----------------------</v>
          </cell>
          <cell r="AH34" t="str">
            <v xml:space="preserve">  -----------------------</v>
          </cell>
        </row>
        <row r="35">
          <cell r="C35">
            <v>15598.5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15598.5</v>
          </cell>
          <cell r="J35">
            <v>0</v>
          </cell>
          <cell r="K35">
            <v>957.75</v>
          </cell>
          <cell r="L35">
            <v>2524.84</v>
          </cell>
          <cell r="M35">
            <v>-250.2</v>
          </cell>
          <cell r="N35">
            <v>0</v>
          </cell>
          <cell r="O35">
            <v>995</v>
          </cell>
          <cell r="P35">
            <v>440.38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4917.97</v>
          </cell>
          <cell r="W35">
            <v>10680.53</v>
          </cell>
          <cell r="X35">
            <v>315.64</v>
          </cell>
          <cell r="Y35">
            <v>568.14</v>
          </cell>
          <cell r="Z35">
            <v>1382.76</v>
          </cell>
          <cell r="AA35">
            <v>360.72</v>
          </cell>
          <cell r="AB35">
            <v>311.98</v>
          </cell>
          <cell r="AC35">
            <v>14015.9</v>
          </cell>
          <cell r="AD35">
            <v>2266.54</v>
          </cell>
          <cell r="AE35">
            <v>901.8</v>
          </cell>
          <cell r="AF35">
            <v>180.36</v>
          </cell>
          <cell r="AG35">
            <v>0</v>
          </cell>
          <cell r="AH35">
            <v>18037.3</v>
          </cell>
        </row>
        <row r="37">
          <cell r="A37" t="str">
            <v>Departamento 4106 CDE SECRETARIA DE ACCION ELECTORAL</v>
          </cell>
        </row>
        <row r="38">
          <cell r="A38" t="str">
            <v>00202</v>
          </cell>
          <cell r="B38" t="str">
            <v>Arciniega Oropeza Alejandra Paola</v>
          </cell>
          <cell r="C38">
            <v>9168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9168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788.22</v>
          </cell>
          <cell r="P38">
            <v>263.7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1051.92</v>
          </cell>
          <cell r="W38">
            <v>8116.08</v>
          </cell>
          <cell r="X38">
            <v>185.5</v>
          </cell>
          <cell r="Y38">
            <v>333.9</v>
          </cell>
          <cell r="Z38">
            <v>735.54</v>
          </cell>
          <cell r="AA38">
            <v>212</v>
          </cell>
          <cell r="AB38">
            <v>183.36</v>
          </cell>
          <cell r="AC38">
            <v>8237.18</v>
          </cell>
          <cell r="AD38">
            <v>1254.94</v>
          </cell>
          <cell r="AE38">
            <v>530</v>
          </cell>
          <cell r="AF38">
            <v>106</v>
          </cell>
          <cell r="AG38">
            <v>0</v>
          </cell>
          <cell r="AH38">
            <v>10523.48</v>
          </cell>
        </row>
        <row r="39">
          <cell r="A39" t="str">
            <v>00743</v>
          </cell>
          <cell r="B39" t="str">
            <v>Martinez Macias  Norma Irene</v>
          </cell>
          <cell r="C39">
            <v>11544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11544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1199.96</v>
          </cell>
          <cell r="P39">
            <v>339.98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1539.94</v>
          </cell>
          <cell r="W39">
            <v>10004.06</v>
          </cell>
          <cell r="X39">
            <v>233.58</v>
          </cell>
          <cell r="Y39">
            <v>420.44</v>
          </cell>
          <cell r="Z39">
            <v>813.84</v>
          </cell>
          <cell r="AA39">
            <v>266.94</v>
          </cell>
          <cell r="AB39">
            <v>230.88</v>
          </cell>
          <cell r="AC39">
            <v>10372.18</v>
          </cell>
          <cell r="AD39">
            <v>1467.86</v>
          </cell>
          <cell r="AE39">
            <v>667.36</v>
          </cell>
          <cell r="AF39">
            <v>133.47999999999999</v>
          </cell>
          <cell r="AG39">
            <v>0</v>
          </cell>
          <cell r="AH39">
            <v>13138.7</v>
          </cell>
        </row>
        <row r="40">
          <cell r="A40" t="str">
            <v>Total Depto</v>
          </cell>
          <cell r="C40" t="str">
            <v xml:space="preserve">  -----------------------</v>
          </cell>
          <cell r="D40" t="str">
            <v xml:space="preserve">  -----------------------</v>
          </cell>
          <cell r="E40" t="str">
            <v xml:space="preserve">  -----------------------</v>
          </cell>
          <cell r="F40" t="str">
            <v xml:space="preserve">  -----------------------</v>
          </cell>
          <cell r="G40" t="str">
            <v xml:space="preserve">  -----------------------</v>
          </cell>
          <cell r="H40" t="str">
            <v xml:space="preserve">  -----------------------</v>
          </cell>
          <cell r="I40" t="str">
            <v xml:space="preserve">  -----------------------</v>
          </cell>
          <cell r="J40" t="str">
            <v xml:space="preserve">  -----------------------</v>
          </cell>
          <cell r="K40" t="str">
            <v xml:space="preserve">  -----------------------</v>
          </cell>
          <cell r="L40" t="str">
            <v xml:space="preserve">  -----------------------</v>
          </cell>
          <cell r="M40" t="str">
            <v xml:space="preserve">  -----------------------</v>
          </cell>
          <cell r="N40" t="str">
            <v xml:space="preserve">  -----------------------</v>
          </cell>
          <cell r="O40" t="str">
            <v xml:space="preserve">  -----------------------</v>
          </cell>
          <cell r="P40" t="str">
            <v xml:space="preserve">  -----------------------</v>
          </cell>
          <cell r="Q40" t="str">
            <v xml:space="preserve">  -----------------------</v>
          </cell>
          <cell r="R40" t="str">
            <v xml:space="preserve">  -----------------------</v>
          </cell>
          <cell r="S40" t="str">
            <v xml:space="preserve">  -----------------------</v>
          </cell>
          <cell r="T40" t="str">
            <v xml:space="preserve">  -----------------------</v>
          </cell>
          <cell r="U40" t="str">
            <v xml:space="preserve">  -----------------------</v>
          </cell>
          <cell r="V40" t="str">
            <v xml:space="preserve">  -----------------------</v>
          </cell>
          <cell r="W40" t="str">
            <v xml:space="preserve">  -----------------------</v>
          </cell>
          <cell r="X40" t="str">
            <v xml:space="preserve">  -----------------------</v>
          </cell>
          <cell r="Y40" t="str">
            <v xml:space="preserve">  -----------------------</v>
          </cell>
          <cell r="Z40" t="str">
            <v xml:space="preserve">  -----------------------</v>
          </cell>
          <cell r="AA40" t="str">
            <v xml:space="preserve">  -----------------------</v>
          </cell>
          <cell r="AB40" t="str">
            <v xml:space="preserve">  -----------------------</v>
          </cell>
          <cell r="AC40" t="str">
            <v xml:space="preserve">  -----------------------</v>
          </cell>
          <cell r="AD40" t="str">
            <v xml:space="preserve">  -----------------------</v>
          </cell>
          <cell r="AE40" t="str">
            <v xml:space="preserve">  -----------------------</v>
          </cell>
          <cell r="AF40" t="str">
            <v xml:space="preserve">  -----------------------</v>
          </cell>
          <cell r="AG40" t="str">
            <v xml:space="preserve">  -----------------------</v>
          </cell>
          <cell r="AH40" t="str">
            <v xml:space="preserve">  -----------------------</v>
          </cell>
        </row>
        <row r="41">
          <cell r="C41">
            <v>20712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20712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1988.18</v>
          </cell>
          <cell r="P41">
            <v>603.67999999999995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2591.86</v>
          </cell>
          <cell r="W41">
            <v>18120.14</v>
          </cell>
          <cell r="X41">
            <v>419.08</v>
          </cell>
          <cell r="Y41">
            <v>754.34</v>
          </cell>
          <cell r="Z41">
            <v>1549.38</v>
          </cell>
          <cell r="AA41">
            <v>478.94</v>
          </cell>
          <cell r="AB41">
            <v>414.24</v>
          </cell>
          <cell r="AC41">
            <v>18609.36</v>
          </cell>
          <cell r="AD41">
            <v>2722.8</v>
          </cell>
          <cell r="AE41">
            <v>1197.3599999999999</v>
          </cell>
          <cell r="AF41">
            <v>239.48</v>
          </cell>
          <cell r="AG41">
            <v>0</v>
          </cell>
          <cell r="AH41">
            <v>23662.18</v>
          </cell>
        </row>
        <row r="43">
          <cell r="A43" t="str">
            <v>Departamento 4107 CDE SECRETARIA DE FINANZAS Y ADMINISTRA</v>
          </cell>
        </row>
        <row r="44">
          <cell r="A44" t="str">
            <v>00001</v>
          </cell>
          <cell r="B44" t="str">
            <v>Andrade Padilla Daniel</v>
          </cell>
          <cell r="C44">
            <v>11767.5</v>
          </cell>
          <cell r="D44">
            <v>0</v>
          </cell>
          <cell r="E44">
            <v>0</v>
          </cell>
          <cell r="F44">
            <v>0</v>
          </cell>
          <cell r="G44">
            <v>208.8</v>
          </cell>
          <cell r="H44">
            <v>0</v>
          </cell>
          <cell r="I44">
            <v>11976.3</v>
          </cell>
          <cell r="J44">
            <v>0</v>
          </cell>
          <cell r="K44">
            <v>1905.35</v>
          </cell>
          <cell r="L44">
            <v>0</v>
          </cell>
          <cell r="M44">
            <v>0</v>
          </cell>
          <cell r="N44">
            <v>0</v>
          </cell>
          <cell r="O44">
            <v>1283.1500000000001</v>
          </cell>
          <cell r="P44">
            <v>347.16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3535.66</v>
          </cell>
          <cell r="W44">
            <v>8440.64</v>
          </cell>
          <cell r="X44">
            <v>238.12</v>
          </cell>
          <cell r="Y44">
            <v>428.6</v>
          </cell>
          <cell r="Z44">
            <v>821.2</v>
          </cell>
          <cell r="AA44">
            <v>272.12</v>
          </cell>
          <cell r="AB44">
            <v>239.52</v>
          </cell>
          <cell r="AC44">
            <v>10573.52</v>
          </cell>
          <cell r="AD44">
            <v>1487.92</v>
          </cell>
          <cell r="AE44">
            <v>680.32</v>
          </cell>
          <cell r="AF44">
            <v>136.06</v>
          </cell>
          <cell r="AG44">
            <v>0</v>
          </cell>
          <cell r="AH44">
            <v>13389.46</v>
          </cell>
        </row>
        <row r="45">
          <cell r="A45" t="str">
            <v>00003</v>
          </cell>
          <cell r="B45" t="str">
            <v>Carbajal Ruvalcaba Ma.  De Jesús</v>
          </cell>
          <cell r="C45">
            <v>5187</v>
          </cell>
          <cell r="D45">
            <v>0</v>
          </cell>
          <cell r="E45">
            <v>345.8</v>
          </cell>
          <cell r="F45">
            <v>0</v>
          </cell>
          <cell r="G45">
            <v>136.38999999999999</v>
          </cell>
          <cell r="H45">
            <v>0</v>
          </cell>
          <cell r="I45">
            <v>5669.19</v>
          </cell>
          <cell r="J45">
            <v>0</v>
          </cell>
          <cell r="K45">
            <v>0</v>
          </cell>
          <cell r="L45">
            <v>0</v>
          </cell>
          <cell r="M45">
            <v>-285.39999999999998</v>
          </cell>
          <cell r="N45">
            <v>0</v>
          </cell>
          <cell r="O45">
            <v>30.84</v>
          </cell>
          <cell r="P45">
            <v>142.41999999999999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173.26</v>
          </cell>
          <cell r="W45">
            <v>5495.93</v>
          </cell>
          <cell r="X45">
            <v>104.96</v>
          </cell>
          <cell r="Y45">
            <v>188.92</v>
          </cell>
          <cell r="Z45">
            <v>622.04</v>
          </cell>
          <cell r="AA45">
            <v>119.94</v>
          </cell>
          <cell r="AB45">
            <v>113.38</v>
          </cell>
          <cell r="AC45">
            <v>4660.5</v>
          </cell>
          <cell r="AD45">
            <v>915.92</v>
          </cell>
          <cell r="AE45">
            <v>299.86</v>
          </cell>
          <cell r="AF45">
            <v>59.98</v>
          </cell>
          <cell r="AG45">
            <v>0</v>
          </cell>
          <cell r="AH45">
            <v>6169.58</v>
          </cell>
        </row>
        <row r="46">
          <cell r="A46" t="str">
            <v>00080</v>
          </cell>
          <cell r="B46" t="str">
            <v>Romero Romero Ingrid</v>
          </cell>
          <cell r="C46">
            <v>15504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15504</v>
          </cell>
          <cell r="J46">
            <v>0</v>
          </cell>
          <cell r="K46">
            <v>3439.78</v>
          </cell>
          <cell r="L46">
            <v>0</v>
          </cell>
          <cell r="M46">
            <v>0</v>
          </cell>
          <cell r="N46">
            <v>0</v>
          </cell>
          <cell r="O46">
            <v>2035.22</v>
          </cell>
          <cell r="P46">
            <v>467.02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5942.02</v>
          </cell>
          <cell r="W46">
            <v>9561.98</v>
          </cell>
          <cell r="X46">
            <v>313.7</v>
          </cell>
          <cell r="Y46">
            <v>564.66</v>
          </cell>
          <cell r="Z46">
            <v>944.32</v>
          </cell>
          <cell r="AA46">
            <v>358.52</v>
          </cell>
          <cell r="AB46">
            <v>310.08</v>
          </cell>
          <cell r="AC46">
            <v>13929.98</v>
          </cell>
          <cell r="AD46">
            <v>1822.68</v>
          </cell>
          <cell r="AE46">
            <v>896.28</v>
          </cell>
          <cell r="AF46">
            <v>179.26</v>
          </cell>
          <cell r="AG46">
            <v>0</v>
          </cell>
          <cell r="AH46">
            <v>17496.8</v>
          </cell>
        </row>
        <row r="47">
          <cell r="A47" t="str">
            <v>00118</v>
          </cell>
          <cell r="B47" t="str">
            <v>Ramirez Gallegos Lorena</v>
          </cell>
          <cell r="C47">
            <v>8550</v>
          </cell>
          <cell r="D47">
            <v>0</v>
          </cell>
          <cell r="E47">
            <v>0</v>
          </cell>
          <cell r="F47">
            <v>0</v>
          </cell>
          <cell r="G47">
            <v>208.8</v>
          </cell>
          <cell r="H47">
            <v>0</v>
          </cell>
          <cell r="I47">
            <v>8758.7999999999993</v>
          </cell>
          <cell r="J47">
            <v>0</v>
          </cell>
          <cell r="K47">
            <v>0</v>
          </cell>
          <cell r="L47">
            <v>2457.67</v>
          </cell>
          <cell r="M47">
            <v>0</v>
          </cell>
          <cell r="N47">
            <v>0</v>
          </cell>
          <cell r="O47">
            <v>722.75</v>
          </cell>
          <cell r="P47">
            <v>243.92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3424.34</v>
          </cell>
          <cell r="W47">
            <v>5334.46</v>
          </cell>
          <cell r="X47">
            <v>173</v>
          </cell>
          <cell r="Y47">
            <v>311.42</v>
          </cell>
          <cell r="Z47">
            <v>715.18</v>
          </cell>
          <cell r="AA47">
            <v>197.72</v>
          </cell>
          <cell r="AB47">
            <v>175.18</v>
          </cell>
          <cell r="AC47">
            <v>7682.44</v>
          </cell>
          <cell r="AD47">
            <v>1199.5999999999999</v>
          </cell>
          <cell r="AE47">
            <v>494.3</v>
          </cell>
          <cell r="AF47">
            <v>98.86</v>
          </cell>
          <cell r="AG47">
            <v>0</v>
          </cell>
          <cell r="AH47">
            <v>9848.1</v>
          </cell>
        </row>
        <row r="48">
          <cell r="A48" t="str">
            <v>00165</v>
          </cell>
          <cell r="B48" t="str">
            <v>Gomez Dueñas Roselia</v>
          </cell>
          <cell r="C48">
            <v>4841.2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4841.2</v>
          </cell>
          <cell r="J48">
            <v>0</v>
          </cell>
          <cell r="K48">
            <v>0</v>
          </cell>
          <cell r="L48">
            <v>1673.06</v>
          </cell>
          <cell r="M48">
            <v>-335.08</v>
          </cell>
          <cell r="N48">
            <v>-43.72</v>
          </cell>
          <cell r="O48">
            <v>0.54</v>
          </cell>
          <cell r="P48">
            <v>128.19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1758.07</v>
          </cell>
          <cell r="W48">
            <v>3083.13</v>
          </cell>
          <cell r="X48">
            <v>94.46</v>
          </cell>
          <cell r="Y48">
            <v>170.03</v>
          </cell>
          <cell r="Z48">
            <v>559.83000000000004</v>
          </cell>
          <cell r="AA48">
            <v>119.94</v>
          </cell>
          <cell r="AB48">
            <v>96.82</v>
          </cell>
          <cell r="AC48">
            <v>4194.45</v>
          </cell>
          <cell r="AD48">
            <v>824.32</v>
          </cell>
          <cell r="AE48">
            <v>299.86</v>
          </cell>
          <cell r="AF48">
            <v>53.98</v>
          </cell>
          <cell r="AG48">
            <v>0</v>
          </cell>
          <cell r="AH48">
            <v>5589.37</v>
          </cell>
        </row>
        <row r="49">
          <cell r="A49" t="str">
            <v>00169</v>
          </cell>
          <cell r="B49" t="str">
            <v>Tovar Lopez Rogelio</v>
          </cell>
          <cell r="C49">
            <v>15225</v>
          </cell>
          <cell r="D49">
            <v>0</v>
          </cell>
          <cell r="E49">
            <v>0</v>
          </cell>
          <cell r="F49">
            <v>525</v>
          </cell>
          <cell r="G49">
            <v>0</v>
          </cell>
          <cell r="H49">
            <v>0</v>
          </cell>
          <cell r="I49">
            <v>15750</v>
          </cell>
          <cell r="J49">
            <v>0</v>
          </cell>
          <cell r="K49">
            <v>1696.38</v>
          </cell>
          <cell r="L49">
            <v>0</v>
          </cell>
          <cell r="M49">
            <v>0</v>
          </cell>
          <cell r="N49">
            <v>0</v>
          </cell>
          <cell r="O49">
            <v>2087.7600000000002</v>
          </cell>
          <cell r="P49">
            <v>464.28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4248.42</v>
          </cell>
          <cell r="W49">
            <v>11501.58</v>
          </cell>
          <cell r="X49">
            <v>308.06</v>
          </cell>
          <cell r="Y49">
            <v>554.52</v>
          </cell>
          <cell r="Z49">
            <v>952.46</v>
          </cell>
          <cell r="AA49">
            <v>352.08</v>
          </cell>
          <cell r="AB49">
            <v>315</v>
          </cell>
          <cell r="AC49">
            <v>13679.71</v>
          </cell>
          <cell r="AD49">
            <v>1815.04</v>
          </cell>
          <cell r="AE49">
            <v>880.17</v>
          </cell>
          <cell r="AF49">
            <v>176.03</v>
          </cell>
          <cell r="AG49">
            <v>0</v>
          </cell>
          <cell r="AH49">
            <v>17218.03</v>
          </cell>
        </row>
        <row r="50">
          <cell r="A50" t="str">
            <v>00187</v>
          </cell>
          <cell r="B50" t="str">
            <v>Gallegos Negrete Rosa Elena</v>
          </cell>
          <cell r="C50">
            <v>5328</v>
          </cell>
          <cell r="D50">
            <v>0</v>
          </cell>
          <cell r="E50">
            <v>0</v>
          </cell>
          <cell r="F50">
            <v>1332</v>
          </cell>
          <cell r="G50">
            <v>0</v>
          </cell>
          <cell r="H50">
            <v>0</v>
          </cell>
          <cell r="I50">
            <v>6660</v>
          </cell>
          <cell r="J50">
            <v>0</v>
          </cell>
          <cell r="K50">
            <v>0</v>
          </cell>
          <cell r="L50">
            <v>0</v>
          </cell>
          <cell r="M50">
            <v>-250.2</v>
          </cell>
          <cell r="N50">
            <v>0</v>
          </cell>
          <cell r="O50">
            <v>231.74</v>
          </cell>
          <cell r="P50">
            <v>178.75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410.49</v>
          </cell>
          <cell r="W50">
            <v>6249.51</v>
          </cell>
          <cell r="X50">
            <v>130.25</v>
          </cell>
          <cell r="Y50">
            <v>234.46</v>
          </cell>
          <cell r="Z50">
            <v>652.88</v>
          </cell>
          <cell r="AA50">
            <v>148.86000000000001</v>
          </cell>
          <cell r="AB50">
            <v>133.19999999999999</v>
          </cell>
          <cell r="AC50">
            <v>5784.03</v>
          </cell>
          <cell r="AD50">
            <v>1017.59</v>
          </cell>
          <cell r="AE50">
            <v>372.15</v>
          </cell>
          <cell r="AF50">
            <v>74.430000000000007</v>
          </cell>
          <cell r="AG50">
            <v>0</v>
          </cell>
          <cell r="AH50">
            <v>7530.26</v>
          </cell>
        </row>
        <row r="51">
          <cell r="A51" t="str">
            <v>00451</v>
          </cell>
          <cell r="B51" t="str">
            <v>Partida Ceja Francisco Javier</v>
          </cell>
          <cell r="C51">
            <v>7028.8</v>
          </cell>
          <cell r="D51">
            <v>916.8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7945.6</v>
          </cell>
          <cell r="J51">
            <v>0</v>
          </cell>
          <cell r="K51">
            <v>0</v>
          </cell>
          <cell r="L51">
            <v>1136.17</v>
          </cell>
          <cell r="M51">
            <v>-160.30000000000001</v>
          </cell>
          <cell r="N51">
            <v>-15.64</v>
          </cell>
          <cell r="O51">
            <v>394.11</v>
          </cell>
          <cell r="P51">
            <v>202.19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1716.83</v>
          </cell>
          <cell r="W51">
            <v>6228.77</v>
          </cell>
          <cell r="X51">
            <v>142.22</v>
          </cell>
          <cell r="Y51">
            <v>255.99</v>
          </cell>
          <cell r="Z51">
            <v>563.91999999999996</v>
          </cell>
          <cell r="AA51">
            <v>212</v>
          </cell>
          <cell r="AB51">
            <v>158.91</v>
          </cell>
          <cell r="AC51">
            <v>6315.17</v>
          </cell>
          <cell r="AD51">
            <v>962.13</v>
          </cell>
          <cell r="AE51">
            <v>530</v>
          </cell>
          <cell r="AF51">
            <v>81.27</v>
          </cell>
          <cell r="AG51">
            <v>0</v>
          </cell>
          <cell r="AH51">
            <v>8259.48</v>
          </cell>
        </row>
        <row r="52">
          <cell r="A52" t="str">
            <v>00461</v>
          </cell>
          <cell r="B52" t="str">
            <v>Borrayo De La Cruz Ericka Guillermina</v>
          </cell>
          <cell r="C52">
            <v>5187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5187</v>
          </cell>
          <cell r="J52">
            <v>0</v>
          </cell>
          <cell r="K52">
            <v>0</v>
          </cell>
          <cell r="L52">
            <v>0</v>
          </cell>
          <cell r="M52">
            <v>-320.60000000000002</v>
          </cell>
          <cell r="N52">
            <v>0</v>
          </cell>
          <cell r="O52">
            <v>1.08</v>
          </cell>
          <cell r="P52">
            <v>123.46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124.54</v>
          </cell>
          <cell r="W52">
            <v>5062.46</v>
          </cell>
          <cell r="X52">
            <v>90.96</v>
          </cell>
          <cell r="Y52">
            <v>163.72</v>
          </cell>
          <cell r="Z52">
            <v>608.04</v>
          </cell>
          <cell r="AA52">
            <v>103.96</v>
          </cell>
          <cell r="AB52">
            <v>103.74</v>
          </cell>
          <cell r="AC52">
            <v>4039.14</v>
          </cell>
          <cell r="AD52">
            <v>862.72</v>
          </cell>
          <cell r="AE52">
            <v>259.88</v>
          </cell>
          <cell r="AF52">
            <v>51.98</v>
          </cell>
          <cell r="AG52">
            <v>0</v>
          </cell>
          <cell r="AH52">
            <v>5421.42</v>
          </cell>
        </row>
        <row r="53">
          <cell r="A53" t="str">
            <v>00836</v>
          </cell>
          <cell r="B53" t="str">
            <v>Arredondo Zuñiga Victor Manuel</v>
          </cell>
          <cell r="C53">
            <v>6384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6384</v>
          </cell>
          <cell r="J53">
            <v>0</v>
          </cell>
          <cell r="K53">
            <v>0</v>
          </cell>
          <cell r="L53">
            <v>0</v>
          </cell>
          <cell r="M53">
            <v>-250.2</v>
          </cell>
          <cell r="N53">
            <v>0</v>
          </cell>
          <cell r="O53">
            <v>201.72</v>
          </cell>
          <cell r="P53">
            <v>175.32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377.04</v>
          </cell>
          <cell r="W53">
            <v>6006.96</v>
          </cell>
          <cell r="X53">
            <v>129.18</v>
          </cell>
          <cell r="Y53">
            <v>232.5</v>
          </cell>
          <cell r="Z53">
            <v>646.24</v>
          </cell>
          <cell r="AA53">
            <v>147.62</v>
          </cell>
          <cell r="AB53">
            <v>127.68</v>
          </cell>
          <cell r="AC53">
            <v>5735.92</v>
          </cell>
          <cell r="AD53">
            <v>1007.92</v>
          </cell>
          <cell r="AE53">
            <v>369.06</v>
          </cell>
          <cell r="AF53">
            <v>73.819999999999993</v>
          </cell>
          <cell r="AG53">
            <v>0</v>
          </cell>
          <cell r="AH53">
            <v>7462.02</v>
          </cell>
        </row>
        <row r="54">
          <cell r="A54" t="str">
            <v>Total Depto</v>
          </cell>
          <cell r="C54" t="str">
            <v xml:space="preserve">  -----------------------</v>
          </cell>
          <cell r="D54" t="str">
            <v xml:space="preserve">  -----------------------</v>
          </cell>
          <cell r="E54" t="str">
            <v xml:space="preserve">  -----------------------</v>
          </cell>
          <cell r="F54" t="str">
            <v xml:space="preserve">  -----------------------</v>
          </cell>
          <cell r="G54" t="str">
            <v xml:space="preserve">  -----------------------</v>
          </cell>
          <cell r="H54" t="str">
            <v xml:space="preserve">  -----------------------</v>
          </cell>
          <cell r="I54" t="str">
            <v xml:space="preserve">  -----------------------</v>
          </cell>
          <cell r="J54" t="str">
            <v xml:space="preserve">  -----------------------</v>
          </cell>
          <cell r="K54" t="str">
            <v xml:space="preserve">  -----------------------</v>
          </cell>
          <cell r="L54" t="str">
            <v xml:space="preserve">  -----------------------</v>
          </cell>
          <cell r="M54" t="str">
            <v xml:space="preserve">  -----------------------</v>
          </cell>
          <cell r="N54" t="str">
            <v xml:space="preserve">  -----------------------</v>
          </cell>
          <cell r="O54" t="str">
            <v xml:space="preserve">  -----------------------</v>
          </cell>
          <cell r="P54" t="str">
            <v xml:space="preserve">  -----------------------</v>
          </cell>
          <cell r="Q54" t="str">
            <v xml:space="preserve">  -----------------------</v>
          </cell>
          <cell r="R54" t="str">
            <v xml:space="preserve">  -----------------------</v>
          </cell>
          <cell r="S54" t="str">
            <v xml:space="preserve">  -----------------------</v>
          </cell>
          <cell r="T54" t="str">
            <v xml:space="preserve">  -----------------------</v>
          </cell>
          <cell r="U54" t="str">
            <v xml:space="preserve">  -----------------------</v>
          </cell>
          <cell r="V54" t="str">
            <v xml:space="preserve">  -----------------------</v>
          </cell>
          <cell r="W54" t="str">
            <v xml:space="preserve">  -----------------------</v>
          </cell>
          <cell r="X54" t="str">
            <v xml:space="preserve">  -----------------------</v>
          </cell>
          <cell r="Y54" t="str">
            <v xml:space="preserve">  -----------------------</v>
          </cell>
          <cell r="Z54" t="str">
            <v xml:space="preserve">  -----------------------</v>
          </cell>
          <cell r="AA54" t="str">
            <v xml:space="preserve">  -----------------------</v>
          </cell>
          <cell r="AB54" t="str">
            <v xml:space="preserve">  -----------------------</v>
          </cell>
          <cell r="AC54" t="str">
            <v xml:space="preserve">  -----------------------</v>
          </cell>
          <cell r="AD54" t="str">
            <v xml:space="preserve">  -----------------------</v>
          </cell>
          <cell r="AE54" t="str">
            <v xml:space="preserve">  -----------------------</v>
          </cell>
          <cell r="AF54" t="str">
            <v xml:space="preserve">  -----------------------</v>
          </cell>
          <cell r="AG54" t="str">
            <v xml:space="preserve">  -----------------------</v>
          </cell>
          <cell r="AH54" t="str">
            <v xml:space="preserve">  -----------------------</v>
          </cell>
        </row>
        <row r="55">
          <cell r="C55">
            <v>85002.5</v>
          </cell>
          <cell r="D55">
            <v>916.8</v>
          </cell>
          <cell r="E55">
            <v>345.8</v>
          </cell>
          <cell r="F55">
            <v>1857</v>
          </cell>
          <cell r="G55">
            <v>553.99</v>
          </cell>
          <cell r="H55">
            <v>0</v>
          </cell>
          <cell r="I55">
            <v>88676.09</v>
          </cell>
          <cell r="J55">
            <v>0</v>
          </cell>
          <cell r="K55">
            <v>7041.51</v>
          </cell>
          <cell r="L55">
            <v>5266.9</v>
          </cell>
          <cell r="M55">
            <v>-1601.78</v>
          </cell>
          <cell r="N55">
            <v>-59.36</v>
          </cell>
          <cell r="O55">
            <v>6988.91</v>
          </cell>
          <cell r="P55">
            <v>2472.71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21710.67</v>
          </cell>
          <cell r="W55">
            <v>66965.42</v>
          </cell>
          <cell r="X55">
            <v>1724.91</v>
          </cell>
          <cell r="Y55">
            <v>3104.82</v>
          </cell>
          <cell r="Z55">
            <v>7086.11</v>
          </cell>
          <cell r="AA55">
            <v>2032.76</v>
          </cell>
          <cell r="AB55">
            <v>1773.51</v>
          </cell>
          <cell r="AC55">
            <v>76594.86</v>
          </cell>
          <cell r="AD55">
            <v>11915.84</v>
          </cell>
          <cell r="AE55">
            <v>5081.88</v>
          </cell>
          <cell r="AF55">
            <v>985.67</v>
          </cell>
          <cell r="AG55">
            <v>0</v>
          </cell>
          <cell r="AH55">
            <v>98384.52</v>
          </cell>
        </row>
        <row r="57">
          <cell r="A57" t="str">
            <v>Departamento 4109 CDE SECRETARIA DE COMUNICACION SOCIAL</v>
          </cell>
        </row>
        <row r="58">
          <cell r="A58" t="str">
            <v>00005</v>
          </cell>
          <cell r="B58" t="str">
            <v>Contreras García Lucila</v>
          </cell>
          <cell r="C58">
            <v>14409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14409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1801.32</v>
          </cell>
          <cell r="P58">
            <v>431.88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2233.1999999999998</v>
          </cell>
          <cell r="W58">
            <v>12175.8</v>
          </cell>
          <cell r="X58">
            <v>291.54000000000002</v>
          </cell>
          <cell r="Y58">
            <v>524.78</v>
          </cell>
          <cell r="Z58">
            <v>908.24</v>
          </cell>
          <cell r="AA58">
            <v>333.2</v>
          </cell>
          <cell r="AB58">
            <v>288.18</v>
          </cell>
          <cell r="AC58">
            <v>12946.18</v>
          </cell>
          <cell r="AD58">
            <v>1724.56</v>
          </cell>
          <cell r="AE58">
            <v>832.98</v>
          </cell>
          <cell r="AF58">
            <v>166.6</v>
          </cell>
          <cell r="AG58">
            <v>0</v>
          </cell>
          <cell r="AH58">
            <v>16291.7</v>
          </cell>
        </row>
        <row r="59">
          <cell r="A59" t="str">
            <v>00021</v>
          </cell>
          <cell r="B59" t="str">
            <v>Rojas Lopez Miguel Angel</v>
          </cell>
          <cell r="C59">
            <v>7918.2</v>
          </cell>
          <cell r="D59">
            <v>0</v>
          </cell>
          <cell r="E59">
            <v>0</v>
          </cell>
          <cell r="F59">
            <v>0</v>
          </cell>
          <cell r="G59">
            <v>3685</v>
          </cell>
          <cell r="H59">
            <v>0</v>
          </cell>
          <cell r="I59">
            <v>11603.2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1303.98</v>
          </cell>
          <cell r="P59">
            <v>223.6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1527.58</v>
          </cell>
          <cell r="W59">
            <v>10075.620000000001</v>
          </cell>
          <cell r="X59">
            <v>160.18</v>
          </cell>
          <cell r="Y59">
            <v>288.33999999999997</v>
          </cell>
          <cell r="Z59">
            <v>694.32</v>
          </cell>
          <cell r="AA59">
            <v>183.08</v>
          </cell>
          <cell r="AB59">
            <v>232.06</v>
          </cell>
          <cell r="AC59">
            <v>7113.26</v>
          </cell>
          <cell r="AD59">
            <v>1142.8399999999999</v>
          </cell>
          <cell r="AE59">
            <v>457.68</v>
          </cell>
          <cell r="AF59">
            <v>91.54</v>
          </cell>
          <cell r="AG59">
            <v>0</v>
          </cell>
          <cell r="AH59">
            <v>9220.4599999999991</v>
          </cell>
        </row>
        <row r="60">
          <cell r="A60" t="str">
            <v>Total Depto</v>
          </cell>
          <cell r="C60" t="str">
            <v xml:space="preserve">  -----------------------</v>
          </cell>
          <cell r="D60" t="str">
            <v xml:space="preserve">  -----------------------</v>
          </cell>
          <cell r="E60" t="str">
            <v xml:space="preserve">  -----------------------</v>
          </cell>
          <cell r="F60" t="str">
            <v xml:space="preserve">  -----------------------</v>
          </cell>
          <cell r="G60" t="str">
            <v xml:space="preserve">  -----------------------</v>
          </cell>
          <cell r="H60" t="str">
            <v xml:space="preserve">  -----------------------</v>
          </cell>
          <cell r="I60" t="str">
            <v xml:space="preserve">  -----------------------</v>
          </cell>
          <cell r="J60" t="str">
            <v xml:space="preserve">  -----------------------</v>
          </cell>
          <cell r="K60" t="str">
            <v xml:space="preserve">  -----------------------</v>
          </cell>
          <cell r="L60" t="str">
            <v xml:space="preserve">  -----------------------</v>
          </cell>
          <cell r="M60" t="str">
            <v xml:space="preserve">  -----------------------</v>
          </cell>
          <cell r="N60" t="str">
            <v xml:space="preserve">  -----------------------</v>
          </cell>
          <cell r="O60" t="str">
            <v xml:space="preserve">  -----------------------</v>
          </cell>
          <cell r="P60" t="str">
            <v xml:space="preserve">  -----------------------</v>
          </cell>
          <cell r="Q60" t="str">
            <v xml:space="preserve">  -----------------------</v>
          </cell>
          <cell r="R60" t="str">
            <v xml:space="preserve">  -----------------------</v>
          </cell>
          <cell r="S60" t="str">
            <v xml:space="preserve">  -----------------------</v>
          </cell>
          <cell r="T60" t="str">
            <v xml:space="preserve">  -----------------------</v>
          </cell>
          <cell r="U60" t="str">
            <v xml:space="preserve">  -----------------------</v>
          </cell>
          <cell r="V60" t="str">
            <v xml:space="preserve">  -----------------------</v>
          </cell>
          <cell r="W60" t="str">
            <v xml:space="preserve">  -----------------------</v>
          </cell>
          <cell r="X60" t="str">
            <v xml:space="preserve">  -----------------------</v>
          </cell>
          <cell r="Y60" t="str">
            <v xml:space="preserve">  -----------------------</v>
          </cell>
          <cell r="Z60" t="str">
            <v xml:space="preserve">  -----------------------</v>
          </cell>
          <cell r="AA60" t="str">
            <v xml:space="preserve">  -----------------------</v>
          </cell>
          <cell r="AB60" t="str">
            <v xml:space="preserve">  -----------------------</v>
          </cell>
          <cell r="AC60" t="str">
            <v xml:space="preserve">  -----------------------</v>
          </cell>
          <cell r="AD60" t="str">
            <v xml:space="preserve">  -----------------------</v>
          </cell>
          <cell r="AE60" t="str">
            <v xml:space="preserve">  -----------------------</v>
          </cell>
          <cell r="AF60" t="str">
            <v xml:space="preserve">  -----------------------</v>
          </cell>
          <cell r="AG60" t="str">
            <v xml:space="preserve">  -----------------------</v>
          </cell>
          <cell r="AH60" t="str">
            <v xml:space="preserve">  -----------------------</v>
          </cell>
        </row>
        <row r="61">
          <cell r="C61">
            <v>22327.200000000001</v>
          </cell>
          <cell r="D61">
            <v>0</v>
          </cell>
          <cell r="E61">
            <v>0</v>
          </cell>
          <cell r="F61">
            <v>0</v>
          </cell>
          <cell r="G61">
            <v>3685</v>
          </cell>
          <cell r="H61">
            <v>0</v>
          </cell>
          <cell r="I61">
            <v>26012.2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3105.3</v>
          </cell>
          <cell r="P61">
            <v>655.48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3760.78</v>
          </cell>
          <cell r="W61">
            <v>22251.42</v>
          </cell>
          <cell r="X61">
            <v>451.72</v>
          </cell>
          <cell r="Y61">
            <v>813.12</v>
          </cell>
          <cell r="Z61">
            <v>1602.56</v>
          </cell>
          <cell r="AA61">
            <v>516.28</v>
          </cell>
          <cell r="AB61">
            <v>520.24</v>
          </cell>
          <cell r="AC61">
            <v>20059.439999999999</v>
          </cell>
          <cell r="AD61">
            <v>2867.4</v>
          </cell>
          <cell r="AE61">
            <v>1290.6600000000001</v>
          </cell>
          <cell r="AF61">
            <v>258.14</v>
          </cell>
          <cell r="AG61">
            <v>0</v>
          </cell>
          <cell r="AH61">
            <v>25512.16</v>
          </cell>
        </row>
        <row r="63">
          <cell r="A63" t="str">
            <v>Departamento 4117 CDE COMISION DE JUSTICIA PARTIDARIA</v>
          </cell>
        </row>
        <row r="64">
          <cell r="A64" t="str">
            <v>00071</v>
          </cell>
          <cell r="B64" t="str">
            <v>Huerta Gomez Elizabeth</v>
          </cell>
          <cell r="C64">
            <v>13087.5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13087.5</v>
          </cell>
          <cell r="J64">
            <v>0</v>
          </cell>
          <cell r="K64">
            <v>0</v>
          </cell>
          <cell r="L64">
            <v>3859.97</v>
          </cell>
          <cell r="M64">
            <v>0</v>
          </cell>
          <cell r="N64">
            <v>0</v>
          </cell>
          <cell r="O64">
            <v>1519.06</v>
          </cell>
          <cell r="P64">
            <v>389.5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5768.53</v>
          </cell>
          <cell r="W64">
            <v>7318.97</v>
          </cell>
          <cell r="X64">
            <v>264.8</v>
          </cell>
          <cell r="Y64">
            <v>476.64</v>
          </cell>
          <cell r="Z64">
            <v>864.68</v>
          </cell>
          <cell r="AA64">
            <v>302.64</v>
          </cell>
          <cell r="AB64">
            <v>261.76</v>
          </cell>
          <cell r="AC64">
            <v>11758.84</v>
          </cell>
          <cell r="AD64">
            <v>1606.12</v>
          </cell>
          <cell r="AE64">
            <v>756.58</v>
          </cell>
          <cell r="AF64">
            <v>151.32</v>
          </cell>
          <cell r="AG64">
            <v>0</v>
          </cell>
          <cell r="AH64">
            <v>14837.26</v>
          </cell>
        </row>
        <row r="65">
          <cell r="A65" t="str">
            <v>Total Depto</v>
          </cell>
          <cell r="C65" t="str">
            <v xml:space="preserve">  -----------------------</v>
          </cell>
          <cell r="D65" t="str">
            <v xml:space="preserve">  -----------------------</v>
          </cell>
          <cell r="E65" t="str">
            <v xml:space="preserve">  -----------------------</v>
          </cell>
          <cell r="F65" t="str">
            <v xml:space="preserve">  -----------------------</v>
          </cell>
          <cell r="G65" t="str">
            <v xml:space="preserve">  -----------------------</v>
          </cell>
          <cell r="H65" t="str">
            <v xml:space="preserve">  -----------------------</v>
          </cell>
          <cell r="I65" t="str">
            <v xml:space="preserve">  -----------------------</v>
          </cell>
          <cell r="J65" t="str">
            <v xml:space="preserve">  -----------------------</v>
          </cell>
          <cell r="K65" t="str">
            <v xml:space="preserve">  -----------------------</v>
          </cell>
          <cell r="L65" t="str">
            <v xml:space="preserve">  -----------------------</v>
          </cell>
          <cell r="M65" t="str">
            <v xml:space="preserve">  -----------------------</v>
          </cell>
          <cell r="N65" t="str">
            <v xml:space="preserve">  -----------------------</v>
          </cell>
          <cell r="O65" t="str">
            <v xml:space="preserve">  -----------------------</v>
          </cell>
          <cell r="P65" t="str">
            <v xml:space="preserve">  -----------------------</v>
          </cell>
          <cell r="Q65" t="str">
            <v xml:space="preserve">  -----------------------</v>
          </cell>
          <cell r="R65" t="str">
            <v xml:space="preserve">  -----------------------</v>
          </cell>
          <cell r="S65" t="str">
            <v xml:space="preserve">  -----------------------</v>
          </cell>
          <cell r="T65" t="str">
            <v xml:space="preserve">  -----------------------</v>
          </cell>
          <cell r="U65" t="str">
            <v xml:space="preserve">  -----------------------</v>
          </cell>
          <cell r="V65" t="str">
            <v xml:space="preserve">  -----------------------</v>
          </cell>
          <cell r="W65" t="str">
            <v xml:space="preserve">  -----------------------</v>
          </cell>
          <cell r="X65" t="str">
            <v xml:space="preserve">  -----------------------</v>
          </cell>
          <cell r="Y65" t="str">
            <v xml:space="preserve">  -----------------------</v>
          </cell>
          <cell r="Z65" t="str">
            <v xml:space="preserve">  -----------------------</v>
          </cell>
          <cell r="AA65" t="str">
            <v xml:space="preserve">  -----------------------</v>
          </cell>
          <cell r="AB65" t="str">
            <v xml:space="preserve">  -----------------------</v>
          </cell>
          <cell r="AC65" t="str">
            <v xml:space="preserve">  -----------------------</v>
          </cell>
          <cell r="AD65" t="str">
            <v xml:space="preserve">  -----------------------</v>
          </cell>
          <cell r="AE65" t="str">
            <v xml:space="preserve">  -----------------------</v>
          </cell>
          <cell r="AF65" t="str">
            <v xml:space="preserve">  -----------------------</v>
          </cell>
          <cell r="AG65" t="str">
            <v xml:space="preserve">  -----------------------</v>
          </cell>
          <cell r="AH65" t="str">
            <v xml:space="preserve">  -----------------------</v>
          </cell>
        </row>
        <row r="66">
          <cell r="C66">
            <v>13087.5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13087.5</v>
          </cell>
          <cell r="J66">
            <v>0</v>
          </cell>
          <cell r="K66">
            <v>0</v>
          </cell>
          <cell r="L66">
            <v>3859.97</v>
          </cell>
          <cell r="M66">
            <v>0</v>
          </cell>
          <cell r="N66">
            <v>0</v>
          </cell>
          <cell r="O66">
            <v>1519.06</v>
          </cell>
          <cell r="P66">
            <v>389.5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5768.53</v>
          </cell>
          <cell r="W66">
            <v>7318.97</v>
          </cell>
          <cell r="X66">
            <v>264.8</v>
          </cell>
          <cell r="Y66">
            <v>476.64</v>
          </cell>
          <cell r="Z66">
            <v>864.68</v>
          </cell>
          <cell r="AA66">
            <v>302.64</v>
          </cell>
          <cell r="AB66">
            <v>261.76</v>
          </cell>
          <cell r="AC66">
            <v>11758.84</v>
          </cell>
          <cell r="AD66">
            <v>1606.12</v>
          </cell>
          <cell r="AE66">
            <v>756.58</v>
          </cell>
          <cell r="AF66">
            <v>151.32</v>
          </cell>
          <cell r="AG66">
            <v>0</v>
          </cell>
          <cell r="AH66">
            <v>14837.26</v>
          </cell>
        </row>
        <row r="68">
          <cell r="A68" t="str">
            <v>Departamento 4118 CDE COMISION ESTATAL DE PROCESOS INTERN</v>
          </cell>
        </row>
        <row r="69">
          <cell r="A69" t="str">
            <v>00042</v>
          </cell>
          <cell r="B69" t="str">
            <v>Muciño Velazquez Erika Viviana</v>
          </cell>
          <cell r="C69">
            <v>9800.7000000000007</v>
          </cell>
          <cell r="D69">
            <v>0</v>
          </cell>
          <cell r="E69">
            <v>0</v>
          </cell>
          <cell r="F69">
            <v>0</v>
          </cell>
          <cell r="G69">
            <v>678.8</v>
          </cell>
          <cell r="H69">
            <v>0</v>
          </cell>
          <cell r="I69">
            <v>10479.5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1009.2</v>
          </cell>
          <cell r="P69">
            <v>283.94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1293.1400000000001</v>
          </cell>
          <cell r="W69">
            <v>9186.36</v>
          </cell>
          <cell r="X69">
            <v>198.26</v>
          </cell>
          <cell r="Y69">
            <v>356.86</v>
          </cell>
          <cell r="Z69">
            <v>756.32</v>
          </cell>
          <cell r="AA69">
            <v>226.58</v>
          </cell>
          <cell r="AB69">
            <v>209.59</v>
          </cell>
          <cell r="AC69">
            <v>8803.56</v>
          </cell>
          <cell r="AD69">
            <v>1311.44</v>
          </cell>
          <cell r="AE69">
            <v>566.44000000000005</v>
          </cell>
          <cell r="AF69">
            <v>113.28</v>
          </cell>
          <cell r="AG69">
            <v>0</v>
          </cell>
          <cell r="AH69">
            <v>11230.89</v>
          </cell>
        </row>
        <row r="70">
          <cell r="A70" t="str">
            <v>Total Depto</v>
          </cell>
          <cell r="C70" t="str">
            <v xml:space="preserve">  -----------------------</v>
          </cell>
          <cell r="D70" t="str">
            <v xml:space="preserve">  -----------------------</v>
          </cell>
          <cell r="E70" t="str">
            <v xml:space="preserve">  -----------------------</v>
          </cell>
          <cell r="F70" t="str">
            <v xml:space="preserve">  -----------------------</v>
          </cell>
          <cell r="G70" t="str">
            <v xml:space="preserve">  -----------------------</v>
          </cell>
          <cell r="H70" t="str">
            <v xml:space="preserve">  -----------------------</v>
          </cell>
          <cell r="I70" t="str">
            <v xml:space="preserve">  -----------------------</v>
          </cell>
          <cell r="J70" t="str">
            <v xml:space="preserve">  -----------------------</v>
          </cell>
          <cell r="K70" t="str">
            <v xml:space="preserve">  -----------------------</v>
          </cell>
          <cell r="L70" t="str">
            <v xml:space="preserve">  -----------------------</v>
          </cell>
          <cell r="M70" t="str">
            <v xml:space="preserve">  -----------------------</v>
          </cell>
          <cell r="N70" t="str">
            <v xml:space="preserve">  -----------------------</v>
          </cell>
          <cell r="O70" t="str">
            <v xml:space="preserve">  -----------------------</v>
          </cell>
          <cell r="P70" t="str">
            <v xml:space="preserve">  -----------------------</v>
          </cell>
          <cell r="Q70" t="str">
            <v xml:space="preserve">  -----------------------</v>
          </cell>
          <cell r="R70" t="str">
            <v xml:space="preserve">  -----------------------</v>
          </cell>
          <cell r="S70" t="str">
            <v xml:space="preserve">  -----------------------</v>
          </cell>
          <cell r="T70" t="str">
            <v xml:space="preserve">  -----------------------</v>
          </cell>
          <cell r="U70" t="str">
            <v xml:space="preserve">  -----------------------</v>
          </cell>
          <cell r="V70" t="str">
            <v xml:space="preserve">  -----------------------</v>
          </cell>
          <cell r="W70" t="str">
            <v xml:space="preserve">  -----------------------</v>
          </cell>
          <cell r="X70" t="str">
            <v xml:space="preserve">  -----------------------</v>
          </cell>
          <cell r="Y70" t="str">
            <v xml:space="preserve">  -----------------------</v>
          </cell>
          <cell r="Z70" t="str">
            <v xml:space="preserve">  -----------------------</v>
          </cell>
          <cell r="AA70" t="str">
            <v xml:space="preserve">  -----------------------</v>
          </cell>
          <cell r="AB70" t="str">
            <v xml:space="preserve">  -----------------------</v>
          </cell>
          <cell r="AC70" t="str">
            <v xml:space="preserve">  -----------------------</v>
          </cell>
          <cell r="AD70" t="str">
            <v xml:space="preserve">  -----------------------</v>
          </cell>
          <cell r="AE70" t="str">
            <v xml:space="preserve">  -----------------------</v>
          </cell>
          <cell r="AF70" t="str">
            <v xml:space="preserve">  -----------------------</v>
          </cell>
          <cell r="AG70" t="str">
            <v xml:space="preserve">  -----------------------</v>
          </cell>
          <cell r="AH70" t="str">
            <v xml:space="preserve">  -----------------------</v>
          </cell>
        </row>
        <row r="71">
          <cell r="C71">
            <v>9800.7000000000007</v>
          </cell>
          <cell r="D71">
            <v>0</v>
          </cell>
          <cell r="E71">
            <v>0</v>
          </cell>
          <cell r="F71">
            <v>0</v>
          </cell>
          <cell r="G71">
            <v>678.8</v>
          </cell>
          <cell r="H71">
            <v>0</v>
          </cell>
          <cell r="I71">
            <v>10479.5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1009.2</v>
          </cell>
          <cell r="P71">
            <v>283.94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1293.1400000000001</v>
          </cell>
          <cell r="W71">
            <v>9186.36</v>
          </cell>
          <cell r="X71">
            <v>198.26</v>
          </cell>
          <cell r="Y71">
            <v>356.86</v>
          </cell>
          <cell r="Z71">
            <v>756.32</v>
          </cell>
          <cell r="AA71">
            <v>226.58</v>
          </cell>
          <cell r="AB71">
            <v>209.59</v>
          </cell>
          <cell r="AC71">
            <v>8803.56</v>
          </cell>
          <cell r="AD71">
            <v>1311.44</v>
          </cell>
          <cell r="AE71">
            <v>566.44000000000005</v>
          </cell>
          <cell r="AF71">
            <v>113.28</v>
          </cell>
          <cell r="AG71">
            <v>0</v>
          </cell>
          <cell r="AH71">
            <v>11230.89</v>
          </cell>
        </row>
        <row r="73">
          <cell r="A73" t="str">
            <v>Departamento 4123 CDE SECRETARIA DE ATENCION P DISCAPACIDA</v>
          </cell>
        </row>
        <row r="74">
          <cell r="A74" t="str">
            <v>00276</v>
          </cell>
          <cell r="B74" t="str">
            <v>Mata Avila Jesus</v>
          </cell>
          <cell r="C74">
            <v>10275</v>
          </cell>
          <cell r="D74">
            <v>0</v>
          </cell>
          <cell r="E74">
            <v>0</v>
          </cell>
          <cell r="F74">
            <v>0</v>
          </cell>
          <cell r="G74">
            <v>1237</v>
          </cell>
          <cell r="H74">
            <v>0</v>
          </cell>
          <cell r="I74">
            <v>11512</v>
          </cell>
          <cell r="J74">
            <v>0</v>
          </cell>
          <cell r="K74">
            <v>1242.29</v>
          </cell>
          <cell r="L74">
            <v>0</v>
          </cell>
          <cell r="M74">
            <v>0</v>
          </cell>
          <cell r="N74">
            <v>0</v>
          </cell>
          <cell r="O74">
            <v>1209.6600000000001</v>
          </cell>
          <cell r="P74">
            <v>299.27999999999997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2751.23</v>
          </cell>
          <cell r="W74">
            <v>8760.77</v>
          </cell>
          <cell r="X74">
            <v>207.9</v>
          </cell>
          <cell r="Y74">
            <v>374.22</v>
          </cell>
          <cell r="Z74">
            <v>772.02</v>
          </cell>
          <cell r="AA74">
            <v>237.6</v>
          </cell>
          <cell r="AB74">
            <v>230.24</v>
          </cell>
          <cell r="AC74">
            <v>9231.94</v>
          </cell>
          <cell r="AD74">
            <v>1354.14</v>
          </cell>
          <cell r="AE74">
            <v>594</v>
          </cell>
          <cell r="AF74">
            <v>118.8</v>
          </cell>
          <cell r="AG74">
            <v>0</v>
          </cell>
          <cell r="AH74">
            <v>11766.72</v>
          </cell>
        </row>
        <row r="75">
          <cell r="A75" t="str">
            <v>Total Depto</v>
          </cell>
          <cell r="C75" t="str">
            <v xml:space="preserve">  -----------------------</v>
          </cell>
          <cell r="D75" t="str">
            <v xml:space="preserve">  -----------------------</v>
          </cell>
          <cell r="E75" t="str">
            <v xml:space="preserve">  -----------------------</v>
          </cell>
          <cell r="F75" t="str">
            <v xml:space="preserve">  -----------------------</v>
          </cell>
          <cell r="G75" t="str">
            <v xml:space="preserve">  -----------------------</v>
          </cell>
          <cell r="H75" t="str">
            <v xml:space="preserve">  -----------------------</v>
          </cell>
          <cell r="I75" t="str">
            <v xml:space="preserve">  -----------------------</v>
          </cell>
          <cell r="J75" t="str">
            <v xml:space="preserve">  -----------------------</v>
          </cell>
          <cell r="K75" t="str">
            <v xml:space="preserve">  -----------------------</v>
          </cell>
          <cell r="L75" t="str">
            <v xml:space="preserve">  -----------------------</v>
          </cell>
          <cell r="M75" t="str">
            <v xml:space="preserve">  -----------------------</v>
          </cell>
          <cell r="N75" t="str">
            <v xml:space="preserve">  -----------------------</v>
          </cell>
          <cell r="O75" t="str">
            <v xml:space="preserve">  -----------------------</v>
          </cell>
          <cell r="P75" t="str">
            <v xml:space="preserve">  -----------------------</v>
          </cell>
          <cell r="Q75" t="str">
            <v xml:space="preserve">  -----------------------</v>
          </cell>
          <cell r="R75" t="str">
            <v xml:space="preserve">  -----------------------</v>
          </cell>
          <cell r="S75" t="str">
            <v xml:space="preserve">  -----------------------</v>
          </cell>
          <cell r="T75" t="str">
            <v xml:space="preserve">  -----------------------</v>
          </cell>
          <cell r="U75" t="str">
            <v xml:space="preserve">  -----------------------</v>
          </cell>
          <cell r="V75" t="str">
            <v xml:space="preserve">  -----------------------</v>
          </cell>
          <cell r="W75" t="str">
            <v xml:space="preserve">  -----------------------</v>
          </cell>
          <cell r="X75" t="str">
            <v xml:space="preserve">  -----------------------</v>
          </cell>
          <cell r="Y75" t="str">
            <v xml:space="preserve">  -----------------------</v>
          </cell>
          <cell r="Z75" t="str">
            <v xml:space="preserve">  -----------------------</v>
          </cell>
          <cell r="AA75" t="str">
            <v xml:space="preserve">  -----------------------</v>
          </cell>
          <cell r="AB75" t="str">
            <v xml:space="preserve">  -----------------------</v>
          </cell>
          <cell r="AC75" t="str">
            <v xml:space="preserve">  -----------------------</v>
          </cell>
          <cell r="AD75" t="str">
            <v xml:space="preserve">  -----------------------</v>
          </cell>
          <cell r="AE75" t="str">
            <v xml:space="preserve">  -----------------------</v>
          </cell>
          <cell r="AF75" t="str">
            <v xml:space="preserve">  -----------------------</v>
          </cell>
          <cell r="AG75" t="str">
            <v xml:space="preserve">  -----------------------</v>
          </cell>
          <cell r="AH75" t="str">
            <v xml:space="preserve">  -----------------------</v>
          </cell>
        </row>
        <row r="76">
          <cell r="C76">
            <v>10275</v>
          </cell>
          <cell r="D76">
            <v>0</v>
          </cell>
          <cell r="E76">
            <v>0</v>
          </cell>
          <cell r="F76">
            <v>0</v>
          </cell>
          <cell r="G76">
            <v>1237</v>
          </cell>
          <cell r="H76">
            <v>0</v>
          </cell>
          <cell r="I76">
            <v>11512</v>
          </cell>
          <cell r="J76">
            <v>0</v>
          </cell>
          <cell r="K76">
            <v>1242.29</v>
          </cell>
          <cell r="L76">
            <v>0</v>
          </cell>
          <cell r="M76">
            <v>0</v>
          </cell>
          <cell r="N76">
            <v>0</v>
          </cell>
          <cell r="O76">
            <v>1209.6600000000001</v>
          </cell>
          <cell r="P76">
            <v>299.27999999999997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2751.23</v>
          </cell>
          <cell r="W76">
            <v>8760.77</v>
          </cell>
          <cell r="X76">
            <v>207.9</v>
          </cell>
          <cell r="Y76">
            <v>374.22</v>
          </cell>
          <cell r="Z76">
            <v>772.02</v>
          </cell>
          <cell r="AA76">
            <v>237.6</v>
          </cell>
          <cell r="AB76">
            <v>230.24</v>
          </cell>
          <cell r="AC76">
            <v>9231.94</v>
          </cell>
          <cell r="AD76">
            <v>1354.14</v>
          </cell>
          <cell r="AE76">
            <v>594</v>
          </cell>
          <cell r="AF76">
            <v>118.8</v>
          </cell>
          <cell r="AG76">
            <v>0</v>
          </cell>
          <cell r="AH76">
            <v>11766.72</v>
          </cell>
        </row>
        <row r="78">
          <cell r="A78" t="str">
            <v>Departamento 4301 SECT MOVIMIENTO TERRITORIAL</v>
          </cell>
        </row>
        <row r="79">
          <cell r="A79" t="str">
            <v>00015</v>
          </cell>
          <cell r="B79" t="str">
            <v>López Hueso Tayde Lucina</v>
          </cell>
          <cell r="C79">
            <v>14409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14409</v>
          </cell>
          <cell r="J79">
            <v>0</v>
          </cell>
          <cell r="K79">
            <v>3805.62</v>
          </cell>
          <cell r="L79">
            <v>0</v>
          </cell>
          <cell r="M79">
            <v>0</v>
          </cell>
          <cell r="N79">
            <v>0</v>
          </cell>
          <cell r="O79">
            <v>1801.32</v>
          </cell>
          <cell r="P79">
            <v>431.88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6038.82</v>
          </cell>
          <cell r="W79">
            <v>8370.18</v>
          </cell>
          <cell r="X79">
            <v>291.54000000000002</v>
          </cell>
          <cell r="Y79">
            <v>524.76</v>
          </cell>
          <cell r="Z79">
            <v>908.22</v>
          </cell>
          <cell r="AA79">
            <v>333.18</v>
          </cell>
          <cell r="AB79">
            <v>288.18</v>
          </cell>
          <cell r="AC79">
            <v>12945.94</v>
          </cell>
          <cell r="AD79">
            <v>1724.52</v>
          </cell>
          <cell r="AE79">
            <v>832.96</v>
          </cell>
          <cell r="AF79">
            <v>166.6</v>
          </cell>
          <cell r="AG79">
            <v>0</v>
          </cell>
          <cell r="AH79">
            <v>16291.38</v>
          </cell>
        </row>
        <row r="80">
          <cell r="A80" t="str">
            <v>Total Depto</v>
          </cell>
          <cell r="C80" t="str">
            <v xml:space="preserve">  -----------------------</v>
          </cell>
          <cell r="D80" t="str">
            <v xml:space="preserve">  -----------------------</v>
          </cell>
          <cell r="E80" t="str">
            <v xml:space="preserve">  -----------------------</v>
          </cell>
          <cell r="F80" t="str">
            <v xml:space="preserve">  -----------------------</v>
          </cell>
          <cell r="G80" t="str">
            <v xml:space="preserve">  -----------------------</v>
          </cell>
          <cell r="H80" t="str">
            <v xml:space="preserve">  -----------------------</v>
          </cell>
          <cell r="I80" t="str">
            <v xml:space="preserve">  -----------------------</v>
          </cell>
          <cell r="J80" t="str">
            <v xml:space="preserve">  -----------------------</v>
          </cell>
          <cell r="K80" t="str">
            <v xml:space="preserve">  -----------------------</v>
          </cell>
          <cell r="L80" t="str">
            <v xml:space="preserve">  -----------------------</v>
          </cell>
          <cell r="M80" t="str">
            <v xml:space="preserve">  -----------------------</v>
          </cell>
          <cell r="N80" t="str">
            <v xml:space="preserve">  -----------------------</v>
          </cell>
          <cell r="O80" t="str">
            <v xml:space="preserve">  -----------------------</v>
          </cell>
          <cell r="P80" t="str">
            <v xml:space="preserve">  -----------------------</v>
          </cell>
          <cell r="Q80" t="str">
            <v xml:space="preserve">  -----------------------</v>
          </cell>
          <cell r="R80" t="str">
            <v xml:space="preserve">  -----------------------</v>
          </cell>
          <cell r="S80" t="str">
            <v xml:space="preserve">  -----------------------</v>
          </cell>
          <cell r="T80" t="str">
            <v xml:space="preserve">  -----------------------</v>
          </cell>
          <cell r="U80" t="str">
            <v xml:space="preserve">  -----------------------</v>
          </cell>
          <cell r="V80" t="str">
            <v xml:space="preserve">  -----------------------</v>
          </cell>
          <cell r="W80" t="str">
            <v xml:space="preserve">  -----------------------</v>
          </cell>
          <cell r="X80" t="str">
            <v xml:space="preserve">  -----------------------</v>
          </cell>
          <cell r="Y80" t="str">
            <v xml:space="preserve">  -----------------------</v>
          </cell>
          <cell r="Z80" t="str">
            <v xml:space="preserve">  -----------------------</v>
          </cell>
          <cell r="AA80" t="str">
            <v xml:space="preserve">  -----------------------</v>
          </cell>
          <cell r="AB80" t="str">
            <v xml:space="preserve">  -----------------------</v>
          </cell>
          <cell r="AC80" t="str">
            <v xml:space="preserve">  -----------------------</v>
          </cell>
          <cell r="AD80" t="str">
            <v xml:space="preserve">  -----------------------</v>
          </cell>
          <cell r="AE80" t="str">
            <v xml:space="preserve">  -----------------------</v>
          </cell>
          <cell r="AF80" t="str">
            <v xml:space="preserve">  -----------------------</v>
          </cell>
          <cell r="AG80" t="str">
            <v xml:space="preserve">  -----------------------</v>
          </cell>
          <cell r="AH80" t="str">
            <v xml:space="preserve">  -----------------------</v>
          </cell>
        </row>
        <row r="81">
          <cell r="C81">
            <v>14409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14409</v>
          </cell>
          <cell r="J81">
            <v>0</v>
          </cell>
          <cell r="K81">
            <v>3805.62</v>
          </cell>
          <cell r="L81">
            <v>0</v>
          </cell>
          <cell r="M81">
            <v>0</v>
          </cell>
          <cell r="N81">
            <v>0</v>
          </cell>
          <cell r="O81">
            <v>1801.32</v>
          </cell>
          <cell r="P81">
            <v>431.88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6038.82</v>
          </cell>
          <cell r="W81">
            <v>8370.18</v>
          </cell>
          <cell r="X81">
            <v>291.54000000000002</v>
          </cell>
          <cell r="Y81">
            <v>524.76</v>
          </cell>
          <cell r="Z81">
            <v>908.22</v>
          </cell>
          <cell r="AA81">
            <v>333.18</v>
          </cell>
          <cell r="AB81">
            <v>288.18</v>
          </cell>
          <cell r="AC81">
            <v>12945.94</v>
          </cell>
          <cell r="AD81">
            <v>1724.52</v>
          </cell>
          <cell r="AE81">
            <v>832.96</v>
          </cell>
          <cell r="AF81">
            <v>166.6</v>
          </cell>
          <cell r="AG81">
            <v>0</v>
          </cell>
          <cell r="AH81">
            <v>16291.38</v>
          </cell>
        </row>
        <row r="83">
          <cell r="A83" t="str">
            <v>Departamento 4501 ORG CNC</v>
          </cell>
        </row>
        <row r="84">
          <cell r="A84" t="str">
            <v>00091</v>
          </cell>
          <cell r="B84" t="str">
            <v>Gonzalez Hernandez Javier</v>
          </cell>
          <cell r="C84">
            <v>3080.4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3080.4</v>
          </cell>
          <cell r="J84">
            <v>0</v>
          </cell>
          <cell r="K84">
            <v>0</v>
          </cell>
          <cell r="L84">
            <v>0</v>
          </cell>
          <cell r="M84">
            <v>-401.26</v>
          </cell>
          <cell r="N84">
            <v>-229.7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-229.7</v>
          </cell>
          <cell r="W84">
            <v>3310.1</v>
          </cell>
          <cell r="X84">
            <v>84.58</v>
          </cell>
          <cell r="Y84">
            <v>152.26</v>
          </cell>
          <cell r="Z84">
            <v>601.67999999999995</v>
          </cell>
          <cell r="AA84">
            <v>71.239999999999995</v>
          </cell>
          <cell r="AB84">
            <v>61.6</v>
          </cell>
          <cell r="AC84">
            <v>2767.72</v>
          </cell>
          <cell r="AD84">
            <v>838.52</v>
          </cell>
          <cell r="AE84">
            <v>178.08</v>
          </cell>
          <cell r="AF84">
            <v>35.619999999999997</v>
          </cell>
          <cell r="AG84">
            <v>0</v>
          </cell>
          <cell r="AH84">
            <v>3952.78</v>
          </cell>
        </row>
        <row r="85">
          <cell r="A85" t="str">
            <v>00096</v>
          </cell>
          <cell r="B85" t="str">
            <v>Sanchez Sanchez Micaela</v>
          </cell>
          <cell r="C85">
            <v>3507.9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3507.9</v>
          </cell>
          <cell r="J85">
            <v>0</v>
          </cell>
          <cell r="K85">
            <v>0</v>
          </cell>
          <cell r="L85">
            <v>0</v>
          </cell>
          <cell r="M85">
            <v>-377.42</v>
          </cell>
          <cell r="N85">
            <v>-178.5</v>
          </cell>
          <cell r="O85">
            <v>0</v>
          </cell>
          <cell r="P85">
            <v>96.4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-82.1</v>
          </cell>
          <cell r="W85">
            <v>3590</v>
          </cell>
          <cell r="X85">
            <v>71.040000000000006</v>
          </cell>
          <cell r="Y85">
            <v>127.88</v>
          </cell>
          <cell r="Z85">
            <v>588.12</v>
          </cell>
          <cell r="AA85">
            <v>81.180000000000007</v>
          </cell>
          <cell r="AB85">
            <v>70.16</v>
          </cell>
          <cell r="AC85">
            <v>3154.54</v>
          </cell>
          <cell r="AD85">
            <v>787.04</v>
          </cell>
          <cell r="AE85">
            <v>202.96</v>
          </cell>
          <cell r="AF85">
            <v>40.6</v>
          </cell>
          <cell r="AG85">
            <v>0</v>
          </cell>
          <cell r="AH85">
            <v>4336.4799999999996</v>
          </cell>
        </row>
        <row r="86">
          <cell r="A86" t="str">
            <v>00156</v>
          </cell>
          <cell r="B86" t="str">
            <v>Carrillo Carrillo Sandra Luz</v>
          </cell>
          <cell r="C86">
            <v>7918.2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7918.2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618.84</v>
          </cell>
          <cell r="P86">
            <v>223.56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842.4</v>
          </cell>
          <cell r="W86">
            <v>7075.8</v>
          </cell>
          <cell r="X86">
            <v>160.16</v>
          </cell>
          <cell r="Y86">
            <v>288.27999999999997</v>
          </cell>
          <cell r="Z86">
            <v>694.26</v>
          </cell>
          <cell r="AA86">
            <v>183.04</v>
          </cell>
          <cell r="AB86">
            <v>158.36000000000001</v>
          </cell>
          <cell r="AC86">
            <v>7111.98</v>
          </cell>
          <cell r="AD86">
            <v>1142.7</v>
          </cell>
          <cell r="AE86">
            <v>457.6</v>
          </cell>
          <cell r="AF86">
            <v>91.52</v>
          </cell>
          <cell r="AG86">
            <v>0</v>
          </cell>
          <cell r="AH86">
            <v>9145.2000000000007</v>
          </cell>
        </row>
        <row r="87">
          <cell r="A87" t="str">
            <v>Total Depto</v>
          </cell>
          <cell r="C87" t="str">
            <v xml:space="preserve">  -----------------------</v>
          </cell>
          <cell r="D87" t="str">
            <v xml:space="preserve">  -----------------------</v>
          </cell>
          <cell r="E87" t="str">
            <v xml:space="preserve">  -----------------------</v>
          </cell>
          <cell r="F87" t="str">
            <v xml:space="preserve">  -----------------------</v>
          </cell>
          <cell r="G87" t="str">
            <v xml:space="preserve">  -----------------------</v>
          </cell>
          <cell r="H87" t="str">
            <v xml:space="preserve">  -----------------------</v>
          </cell>
          <cell r="I87" t="str">
            <v xml:space="preserve">  -----------------------</v>
          </cell>
          <cell r="J87" t="str">
            <v xml:space="preserve">  -----------------------</v>
          </cell>
          <cell r="K87" t="str">
            <v xml:space="preserve">  -----------------------</v>
          </cell>
          <cell r="L87" t="str">
            <v xml:space="preserve">  -----------------------</v>
          </cell>
          <cell r="M87" t="str">
            <v xml:space="preserve">  -----------------------</v>
          </cell>
          <cell r="N87" t="str">
            <v xml:space="preserve">  -----------------------</v>
          </cell>
          <cell r="O87" t="str">
            <v xml:space="preserve">  -----------------------</v>
          </cell>
          <cell r="P87" t="str">
            <v xml:space="preserve">  -----------------------</v>
          </cell>
          <cell r="Q87" t="str">
            <v xml:space="preserve">  -----------------------</v>
          </cell>
          <cell r="R87" t="str">
            <v xml:space="preserve">  -----------------------</v>
          </cell>
          <cell r="S87" t="str">
            <v xml:space="preserve">  -----------------------</v>
          </cell>
          <cell r="T87" t="str">
            <v xml:space="preserve">  -----------------------</v>
          </cell>
          <cell r="U87" t="str">
            <v xml:space="preserve">  -----------------------</v>
          </cell>
          <cell r="V87" t="str">
            <v xml:space="preserve">  -----------------------</v>
          </cell>
          <cell r="W87" t="str">
            <v xml:space="preserve">  -----------------------</v>
          </cell>
          <cell r="X87" t="str">
            <v xml:space="preserve">  -----------------------</v>
          </cell>
          <cell r="Y87" t="str">
            <v xml:space="preserve">  -----------------------</v>
          </cell>
          <cell r="Z87" t="str">
            <v xml:space="preserve">  -----------------------</v>
          </cell>
          <cell r="AA87" t="str">
            <v xml:space="preserve">  -----------------------</v>
          </cell>
          <cell r="AB87" t="str">
            <v xml:space="preserve">  -----------------------</v>
          </cell>
          <cell r="AC87" t="str">
            <v xml:space="preserve">  -----------------------</v>
          </cell>
          <cell r="AD87" t="str">
            <v xml:space="preserve">  -----------------------</v>
          </cell>
          <cell r="AE87" t="str">
            <v xml:space="preserve">  -----------------------</v>
          </cell>
          <cell r="AF87" t="str">
            <v xml:space="preserve">  -----------------------</v>
          </cell>
          <cell r="AG87" t="str">
            <v xml:space="preserve">  -----------------------</v>
          </cell>
          <cell r="AH87" t="str">
            <v xml:space="preserve">  -----------------------</v>
          </cell>
        </row>
        <row r="88">
          <cell r="C88">
            <v>14506.5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14506.5</v>
          </cell>
          <cell r="J88">
            <v>0</v>
          </cell>
          <cell r="K88">
            <v>0</v>
          </cell>
          <cell r="L88">
            <v>0</v>
          </cell>
          <cell r="M88">
            <v>-778.68</v>
          </cell>
          <cell r="N88">
            <v>-408.2</v>
          </cell>
          <cell r="O88">
            <v>618.84</v>
          </cell>
          <cell r="P88">
            <v>319.95999999999998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530.6</v>
          </cell>
          <cell r="W88">
            <v>13975.9</v>
          </cell>
          <cell r="X88">
            <v>315.77999999999997</v>
          </cell>
          <cell r="Y88">
            <v>568.41999999999996</v>
          </cell>
          <cell r="Z88">
            <v>1884.06</v>
          </cell>
          <cell r="AA88">
            <v>335.46</v>
          </cell>
          <cell r="AB88">
            <v>290.12</v>
          </cell>
          <cell r="AC88">
            <v>13034.24</v>
          </cell>
          <cell r="AD88">
            <v>2768.26</v>
          </cell>
          <cell r="AE88">
            <v>838.64</v>
          </cell>
          <cell r="AF88">
            <v>167.74</v>
          </cell>
          <cell r="AG88">
            <v>0</v>
          </cell>
          <cell r="AH88">
            <v>17434.46</v>
          </cell>
        </row>
        <row r="90">
          <cell r="A90" t="str">
            <v>Departamento 4502 ORG CNOP</v>
          </cell>
        </row>
        <row r="91">
          <cell r="A91" t="str">
            <v>00781</v>
          </cell>
          <cell r="B91" t="str">
            <v>Hernandez Diaz Genesis</v>
          </cell>
          <cell r="C91">
            <v>6384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6384</v>
          </cell>
          <cell r="J91">
            <v>0</v>
          </cell>
          <cell r="K91">
            <v>0</v>
          </cell>
          <cell r="L91">
            <v>0</v>
          </cell>
          <cell r="M91">
            <v>-250.2</v>
          </cell>
          <cell r="N91">
            <v>0</v>
          </cell>
          <cell r="O91">
            <v>201.72</v>
          </cell>
          <cell r="P91">
            <v>175.32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377.04</v>
          </cell>
          <cell r="W91">
            <v>6006.96</v>
          </cell>
          <cell r="X91">
            <v>129.16</v>
          </cell>
          <cell r="Y91">
            <v>232.5</v>
          </cell>
          <cell r="Z91">
            <v>646.24</v>
          </cell>
          <cell r="AA91">
            <v>147.62</v>
          </cell>
          <cell r="AB91">
            <v>127.68</v>
          </cell>
          <cell r="AC91">
            <v>5735.7</v>
          </cell>
          <cell r="AD91">
            <v>1007.9</v>
          </cell>
          <cell r="AE91">
            <v>369.04</v>
          </cell>
          <cell r="AF91">
            <v>73.8</v>
          </cell>
          <cell r="AG91">
            <v>0</v>
          </cell>
          <cell r="AH91">
            <v>7461.74</v>
          </cell>
        </row>
        <row r="92">
          <cell r="A92" t="str">
            <v>Total Depto</v>
          </cell>
          <cell r="C92" t="str">
            <v xml:space="preserve">  -----------------------</v>
          </cell>
          <cell r="D92" t="str">
            <v xml:space="preserve">  -----------------------</v>
          </cell>
          <cell r="E92" t="str">
            <v xml:space="preserve">  -----------------------</v>
          </cell>
          <cell r="F92" t="str">
            <v xml:space="preserve">  -----------------------</v>
          </cell>
          <cell r="G92" t="str">
            <v xml:space="preserve">  -----------------------</v>
          </cell>
          <cell r="H92" t="str">
            <v xml:space="preserve">  -----------------------</v>
          </cell>
          <cell r="I92" t="str">
            <v xml:space="preserve">  -----------------------</v>
          </cell>
          <cell r="J92" t="str">
            <v xml:space="preserve">  -----------------------</v>
          </cell>
          <cell r="K92" t="str">
            <v xml:space="preserve">  -----------------------</v>
          </cell>
          <cell r="L92" t="str">
            <v xml:space="preserve">  -----------------------</v>
          </cell>
          <cell r="M92" t="str">
            <v xml:space="preserve">  -----------------------</v>
          </cell>
          <cell r="N92" t="str">
            <v xml:space="preserve">  -----------------------</v>
          </cell>
          <cell r="O92" t="str">
            <v xml:space="preserve">  -----------------------</v>
          </cell>
          <cell r="P92" t="str">
            <v xml:space="preserve">  -----------------------</v>
          </cell>
          <cell r="Q92" t="str">
            <v xml:space="preserve">  -----------------------</v>
          </cell>
          <cell r="R92" t="str">
            <v xml:space="preserve">  -----------------------</v>
          </cell>
          <cell r="S92" t="str">
            <v xml:space="preserve">  -----------------------</v>
          </cell>
          <cell r="T92" t="str">
            <v xml:space="preserve">  -----------------------</v>
          </cell>
          <cell r="U92" t="str">
            <v xml:space="preserve">  -----------------------</v>
          </cell>
          <cell r="V92" t="str">
            <v xml:space="preserve">  -----------------------</v>
          </cell>
          <cell r="W92" t="str">
            <v xml:space="preserve">  -----------------------</v>
          </cell>
          <cell r="X92" t="str">
            <v xml:space="preserve">  -----------------------</v>
          </cell>
          <cell r="Y92" t="str">
            <v xml:space="preserve">  -----------------------</v>
          </cell>
          <cell r="Z92" t="str">
            <v xml:space="preserve">  -----------------------</v>
          </cell>
          <cell r="AA92" t="str">
            <v xml:space="preserve">  -----------------------</v>
          </cell>
          <cell r="AB92" t="str">
            <v xml:space="preserve">  -----------------------</v>
          </cell>
          <cell r="AC92" t="str">
            <v xml:space="preserve">  -----------------------</v>
          </cell>
          <cell r="AD92" t="str">
            <v xml:space="preserve">  -----------------------</v>
          </cell>
          <cell r="AE92" t="str">
            <v xml:space="preserve">  -----------------------</v>
          </cell>
          <cell r="AF92" t="str">
            <v xml:space="preserve">  -----------------------</v>
          </cell>
          <cell r="AG92" t="str">
            <v xml:space="preserve">  -----------------------</v>
          </cell>
          <cell r="AH92" t="str">
            <v xml:space="preserve">  -----------------------</v>
          </cell>
        </row>
        <row r="93">
          <cell r="C93">
            <v>6384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6384</v>
          </cell>
          <cell r="J93">
            <v>0</v>
          </cell>
          <cell r="K93">
            <v>0</v>
          </cell>
          <cell r="L93">
            <v>0</v>
          </cell>
          <cell r="M93">
            <v>-250.2</v>
          </cell>
          <cell r="N93">
            <v>0</v>
          </cell>
          <cell r="O93">
            <v>201.72</v>
          </cell>
          <cell r="P93">
            <v>175.32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377.04</v>
          </cell>
          <cell r="W93">
            <v>6006.96</v>
          </cell>
          <cell r="X93">
            <v>129.16</v>
          </cell>
          <cell r="Y93">
            <v>232.5</v>
          </cell>
          <cell r="Z93">
            <v>646.24</v>
          </cell>
          <cell r="AA93">
            <v>147.62</v>
          </cell>
          <cell r="AB93">
            <v>127.68</v>
          </cell>
          <cell r="AC93">
            <v>5735.7</v>
          </cell>
          <cell r="AD93">
            <v>1007.9</v>
          </cell>
          <cell r="AE93">
            <v>369.04</v>
          </cell>
          <cell r="AF93">
            <v>73.8</v>
          </cell>
          <cell r="AG93">
            <v>0</v>
          </cell>
          <cell r="AH93">
            <v>7461.74</v>
          </cell>
        </row>
        <row r="95">
          <cell r="A95" t="str">
            <v>Departamento 4741 COM MUN GUADALAJARA</v>
          </cell>
        </row>
        <row r="96">
          <cell r="A96" t="str">
            <v>00164</v>
          </cell>
          <cell r="B96" t="str">
            <v>Rodriguez Rodriguez Jose Luis</v>
          </cell>
          <cell r="C96">
            <v>4723.5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4723.5</v>
          </cell>
          <cell r="J96">
            <v>0</v>
          </cell>
          <cell r="K96">
            <v>0</v>
          </cell>
          <cell r="L96">
            <v>0</v>
          </cell>
          <cell r="M96">
            <v>-320.60000000000002</v>
          </cell>
          <cell r="N96">
            <v>-43.86</v>
          </cell>
          <cell r="O96">
            <v>0</v>
          </cell>
          <cell r="P96">
            <v>129.69999999999999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85.84</v>
          </cell>
          <cell r="W96">
            <v>4637.66</v>
          </cell>
          <cell r="X96">
            <v>95.56</v>
          </cell>
          <cell r="Y96">
            <v>172</v>
          </cell>
          <cell r="Z96">
            <v>612.64</v>
          </cell>
          <cell r="AA96">
            <v>109.22</v>
          </cell>
          <cell r="AB96">
            <v>94.46</v>
          </cell>
          <cell r="AC96">
            <v>4243.42</v>
          </cell>
          <cell r="AD96">
            <v>880.2</v>
          </cell>
          <cell r="AE96">
            <v>273.02</v>
          </cell>
          <cell r="AF96">
            <v>54.6</v>
          </cell>
          <cell r="AG96">
            <v>0</v>
          </cell>
          <cell r="AH96">
            <v>5654.92</v>
          </cell>
        </row>
        <row r="97">
          <cell r="A97" t="str">
            <v>Total Depto</v>
          </cell>
          <cell r="C97" t="str">
            <v xml:space="preserve">  -----------------------</v>
          </cell>
          <cell r="D97" t="str">
            <v xml:space="preserve">  -----------------------</v>
          </cell>
          <cell r="E97" t="str">
            <v xml:space="preserve">  -----------------------</v>
          </cell>
          <cell r="F97" t="str">
            <v xml:space="preserve">  -----------------------</v>
          </cell>
          <cell r="G97" t="str">
            <v xml:space="preserve">  -----------------------</v>
          </cell>
          <cell r="H97" t="str">
            <v xml:space="preserve">  -----------------------</v>
          </cell>
          <cell r="I97" t="str">
            <v xml:space="preserve">  -----------------------</v>
          </cell>
          <cell r="J97" t="str">
            <v xml:space="preserve">  -----------------------</v>
          </cell>
          <cell r="K97" t="str">
            <v xml:space="preserve">  -----------------------</v>
          </cell>
          <cell r="L97" t="str">
            <v xml:space="preserve">  -----------------------</v>
          </cell>
          <cell r="M97" t="str">
            <v xml:space="preserve">  -----------------------</v>
          </cell>
          <cell r="N97" t="str">
            <v xml:space="preserve">  -----------------------</v>
          </cell>
          <cell r="O97" t="str">
            <v xml:space="preserve">  -----------------------</v>
          </cell>
          <cell r="P97" t="str">
            <v xml:space="preserve">  -----------------------</v>
          </cell>
          <cell r="Q97" t="str">
            <v xml:space="preserve">  -----------------------</v>
          </cell>
          <cell r="R97" t="str">
            <v xml:space="preserve">  -----------------------</v>
          </cell>
          <cell r="S97" t="str">
            <v xml:space="preserve">  -----------------------</v>
          </cell>
          <cell r="T97" t="str">
            <v xml:space="preserve">  -----------------------</v>
          </cell>
          <cell r="U97" t="str">
            <v xml:space="preserve">  -----------------------</v>
          </cell>
          <cell r="V97" t="str">
            <v xml:space="preserve">  -----------------------</v>
          </cell>
          <cell r="W97" t="str">
            <v xml:space="preserve">  -----------------------</v>
          </cell>
          <cell r="X97" t="str">
            <v xml:space="preserve">  -----------------------</v>
          </cell>
          <cell r="Y97" t="str">
            <v xml:space="preserve">  -----------------------</v>
          </cell>
          <cell r="Z97" t="str">
            <v xml:space="preserve">  -----------------------</v>
          </cell>
          <cell r="AA97" t="str">
            <v xml:space="preserve">  -----------------------</v>
          </cell>
          <cell r="AB97" t="str">
            <v xml:space="preserve">  -----------------------</v>
          </cell>
          <cell r="AC97" t="str">
            <v xml:space="preserve">  -----------------------</v>
          </cell>
          <cell r="AD97" t="str">
            <v xml:space="preserve">  -----------------------</v>
          </cell>
          <cell r="AE97" t="str">
            <v xml:space="preserve">  -----------------------</v>
          </cell>
          <cell r="AF97" t="str">
            <v xml:space="preserve">  -----------------------</v>
          </cell>
          <cell r="AG97" t="str">
            <v xml:space="preserve">  -----------------------</v>
          </cell>
          <cell r="AH97" t="str">
            <v xml:space="preserve">  -----------------------</v>
          </cell>
        </row>
        <row r="98">
          <cell r="C98">
            <v>4723.5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4723.5</v>
          </cell>
          <cell r="J98">
            <v>0</v>
          </cell>
          <cell r="K98">
            <v>0</v>
          </cell>
          <cell r="L98">
            <v>0</v>
          </cell>
          <cell r="M98">
            <v>-320.60000000000002</v>
          </cell>
          <cell r="N98">
            <v>-43.86</v>
          </cell>
          <cell r="O98">
            <v>0</v>
          </cell>
          <cell r="P98">
            <v>129.69999999999999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85.84</v>
          </cell>
          <cell r="W98">
            <v>4637.66</v>
          </cell>
          <cell r="X98">
            <v>95.56</v>
          </cell>
          <cell r="Y98">
            <v>172</v>
          </cell>
          <cell r="Z98">
            <v>612.64</v>
          </cell>
          <cell r="AA98">
            <v>109.22</v>
          </cell>
          <cell r="AB98">
            <v>94.46</v>
          </cell>
          <cell r="AC98">
            <v>4243.42</v>
          </cell>
          <cell r="AD98">
            <v>880.2</v>
          </cell>
          <cell r="AE98">
            <v>273.02</v>
          </cell>
          <cell r="AF98">
            <v>54.6</v>
          </cell>
          <cell r="AG98">
            <v>0</v>
          </cell>
          <cell r="AH98">
            <v>5654.92</v>
          </cell>
        </row>
        <row r="100">
          <cell r="A100" t="str">
            <v>Departamento 4794 COM MUN TEPATITLAN DE MORELOS</v>
          </cell>
        </row>
        <row r="101">
          <cell r="A101" t="str">
            <v>00279</v>
          </cell>
          <cell r="B101" t="str">
            <v>Bravo Garcia Andrea Nallely</v>
          </cell>
          <cell r="C101">
            <v>4458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4458</v>
          </cell>
          <cell r="J101">
            <v>0</v>
          </cell>
          <cell r="K101">
            <v>0</v>
          </cell>
          <cell r="L101">
            <v>0</v>
          </cell>
          <cell r="M101">
            <v>-349.56</v>
          </cell>
          <cell r="N101">
            <v>-89.84</v>
          </cell>
          <cell r="O101">
            <v>0</v>
          </cell>
          <cell r="P101">
            <v>122.4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32.56</v>
          </cell>
          <cell r="W101">
            <v>4425.4399999999996</v>
          </cell>
          <cell r="X101">
            <v>90.2</v>
          </cell>
          <cell r="Y101">
            <v>162.36000000000001</v>
          </cell>
          <cell r="Z101">
            <v>607.28</v>
          </cell>
          <cell r="AA101">
            <v>103.08</v>
          </cell>
          <cell r="AB101">
            <v>89.16</v>
          </cell>
          <cell r="AC101">
            <v>4005.4</v>
          </cell>
          <cell r="AD101">
            <v>859.84</v>
          </cell>
          <cell r="AE101">
            <v>257.72000000000003</v>
          </cell>
          <cell r="AF101">
            <v>51.54</v>
          </cell>
          <cell r="AG101">
            <v>0</v>
          </cell>
          <cell r="AH101">
            <v>5366.74</v>
          </cell>
        </row>
        <row r="102">
          <cell r="A102" t="str">
            <v>Total Depto</v>
          </cell>
          <cell r="C102" t="str">
            <v xml:space="preserve">  -----------------------</v>
          </cell>
          <cell r="D102" t="str">
            <v xml:space="preserve">  -----------------------</v>
          </cell>
          <cell r="E102" t="str">
            <v xml:space="preserve">  -----------------------</v>
          </cell>
          <cell r="F102" t="str">
            <v xml:space="preserve">  -----------------------</v>
          </cell>
          <cell r="G102" t="str">
            <v xml:space="preserve">  -----------------------</v>
          </cell>
          <cell r="H102" t="str">
            <v xml:space="preserve">  -----------------------</v>
          </cell>
          <cell r="I102" t="str">
            <v xml:space="preserve">  -----------------------</v>
          </cell>
          <cell r="J102" t="str">
            <v xml:space="preserve">  -----------------------</v>
          </cell>
          <cell r="K102" t="str">
            <v xml:space="preserve">  -----------------------</v>
          </cell>
          <cell r="L102" t="str">
            <v xml:space="preserve">  -----------------------</v>
          </cell>
          <cell r="M102" t="str">
            <v xml:space="preserve">  -----------------------</v>
          </cell>
          <cell r="N102" t="str">
            <v xml:space="preserve">  -----------------------</v>
          </cell>
          <cell r="O102" t="str">
            <v xml:space="preserve">  -----------------------</v>
          </cell>
          <cell r="P102" t="str">
            <v xml:space="preserve">  -----------------------</v>
          </cell>
          <cell r="Q102" t="str">
            <v xml:space="preserve">  -----------------------</v>
          </cell>
          <cell r="R102" t="str">
            <v xml:space="preserve">  -----------------------</v>
          </cell>
          <cell r="S102" t="str">
            <v xml:space="preserve">  -----------------------</v>
          </cell>
          <cell r="T102" t="str">
            <v xml:space="preserve">  -----------------------</v>
          </cell>
          <cell r="U102" t="str">
            <v xml:space="preserve">  -----------------------</v>
          </cell>
          <cell r="V102" t="str">
            <v xml:space="preserve">  -----------------------</v>
          </cell>
          <cell r="W102" t="str">
            <v xml:space="preserve">  -----------------------</v>
          </cell>
          <cell r="X102" t="str">
            <v xml:space="preserve">  -----------------------</v>
          </cell>
          <cell r="Y102" t="str">
            <v xml:space="preserve">  -----------------------</v>
          </cell>
          <cell r="Z102" t="str">
            <v xml:space="preserve">  -----------------------</v>
          </cell>
          <cell r="AA102" t="str">
            <v xml:space="preserve">  -----------------------</v>
          </cell>
          <cell r="AB102" t="str">
            <v xml:space="preserve">  -----------------------</v>
          </cell>
          <cell r="AC102" t="str">
            <v xml:space="preserve">  -----------------------</v>
          </cell>
          <cell r="AD102" t="str">
            <v xml:space="preserve">  -----------------------</v>
          </cell>
          <cell r="AE102" t="str">
            <v xml:space="preserve">  -----------------------</v>
          </cell>
          <cell r="AF102" t="str">
            <v xml:space="preserve">  -----------------------</v>
          </cell>
          <cell r="AG102" t="str">
            <v xml:space="preserve">  -----------------------</v>
          </cell>
          <cell r="AH102" t="str">
            <v xml:space="preserve">  -----------------------</v>
          </cell>
        </row>
        <row r="103">
          <cell r="C103">
            <v>4458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4458</v>
          </cell>
          <cell r="J103">
            <v>0</v>
          </cell>
          <cell r="K103">
            <v>0</v>
          </cell>
          <cell r="L103">
            <v>0</v>
          </cell>
          <cell r="M103">
            <v>-349.56</v>
          </cell>
          <cell r="N103">
            <v>-89.84</v>
          </cell>
          <cell r="O103">
            <v>0</v>
          </cell>
          <cell r="P103">
            <v>122.4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32.56</v>
          </cell>
          <cell r="W103">
            <v>4425.4399999999996</v>
          </cell>
          <cell r="X103">
            <v>90.2</v>
          </cell>
          <cell r="Y103">
            <v>162.36000000000001</v>
          </cell>
          <cell r="Z103">
            <v>607.28</v>
          </cell>
          <cell r="AA103">
            <v>103.08</v>
          </cell>
          <cell r="AB103">
            <v>89.16</v>
          </cell>
          <cell r="AC103">
            <v>4005.4</v>
          </cell>
          <cell r="AD103">
            <v>859.84</v>
          </cell>
          <cell r="AE103">
            <v>257.72000000000003</v>
          </cell>
          <cell r="AF103">
            <v>51.54</v>
          </cell>
          <cell r="AG103">
            <v>0</v>
          </cell>
          <cell r="AH103">
            <v>5366.74</v>
          </cell>
        </row>
        <row r="105">
          <cell r="A105" t="str">
            <v>Departamento 9114 INSTITUTO REYES HEROLES</v>
          </cell>
        </row>
        <row r="106">
          <cell r="A106" t="str">
            <v>00093</v>
          </cell>
          <cell r="B106" t="str">
            <v>Hernandez Virgen Veronica</v>
          </cell>
          <cell r="C106">
            <v>9168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9168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788.22</v>
          </cell>
          <cell r="P106">
            <v>263.7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1051.92</v>
          </cell>
          <cell r="W106">
            <v>8116.08</v>
          </cell>
          <cell r="X106">
            <v>185.5</v>
          </cell>
          <cell r="Y106">
            <v>333.9</v>
          </cell>
          <cell r="Z106">
            <v>735.54</v>
          </cell>
          <cell r="AA106">
            <v>212</v>
          </cell>
          <cell r="AB106">
            <v>183.36</v>
          </cell>
          <cell r="AC106">
            <v>8237.18</v>
          </cell>
          <cell r="AD106">
            <v>1254.94</v>
          </cell>
          <cell r="AE106">
            <v>530</v>
          </cell>
          <cell r="AF106">
            <v>106</v>
          </cell>
          <cell r="AG106">
            <v>0</v>
          </cell>
          <cell r="AH106">
            <v>10523.48</v>
          </cell>
        </row>
        <row r="107">
          <cell r="A107" t="str">
            <v>Total Depto</v>
          </cell>
          <cell r="C107" t="str">
            <v xml:space="preserve">  -----------------------</v>
          </cell>
          <cell r="D107" t="str">
            <v xml:space="preserve">  -----------------------</v>
          </cell>
          <cell r="E107" t="str">
            <v xml:space="preserve">  -----------------------</v>
          </cell>
          <cell r="F107" t="str">
            <v xml:space="preserve">  -----------------------</v>
          </cell>
          <cell r="G107" t="str">
            <v xml:space="preserve">  -----------------------</v>
          </cell>
          <cell r="H107" t="str">
            <v xml:space="preserve">  -----------------------</v>
          </cell>
          <cell r="I107" t="str">
            <v xml:space="preserve">  -----------------------</v>
          </cell>
          <cell r="J107" t="str">
            <v xml:space="preserve">  -----------------------</v>
          </cell>
          <cell r="K107" t="str">
            <v xml:space="preserve">  -----------------------</v>
          </cell>
          <cell r="L107" t="str">
            <v xml:space="preserve">  -----------------------</v>
          </cell>
          <cell r="M107" t="str">
            <v xml:space="preserve">  -----------------------</v>
          </cell>
          <cell r="N107" t="str">
            <v xml:space="preserve">  -----------------------</v>
          </cell>
          <cell r="O107" t="str">
            <v xml:space="preserve">  -----------------------</v>
          </cell>
          <cell r="P107" t="str">
            <v xml:space="preserve">  -----------------------</v>
          </cell>
          <cell r="Q107" t="str">
            <v xml:space="preserve">  -----------------------</v>
          </cell>
          <cell r="R107" t="str">
            <v xml:space="preserve">  -----------------------</v>
          </cell>
          <cell r="S107" t="str">
            <v xml:space="preserve">  -----------------------</v>
          </cell>
          <cell r="T107" t="str">
            <v xml:space="preserve">  -----------------------</v>
          </cell>
          <cell r="U107" t="str">
            <v xml:space="preserve">  -----------------------</v>
          </cell>
          <cell r="V107" t="str">
            <v xml:space="preserve">  -----------------------</v>
          </cell>
          <cell r="W107" t="str">
            <v xml:space="preserve">  -----------------------</v>
          </cell>
          <cell r="X107" t="str">
            <v xml:space="preserve">  -----------------------</v>
          </cell>
          <cell r="Y107" t="str">
            <v xml:space="preserve">  -----------------------</v>
          </cell>
          <cell r="Z107" t="str">
            <v xml:space="preserve">  -----------------------</v>
          </cell>
          <cell r="AA107" t="str">
            <v xml:space="preserve">  -----------------------</v>
          </cell>
          <cell r="AB107" t="str">
            <v xml:space="preserve">  -----------------------</v>
          </cell>
          <cell r="AC107" t="str">
            <v xml:space="preserve">  -----------------------</v>
          </cell>
          <cell r="AD107" t="str">
            <v xml:space="preserve">  -----------------------</v>
          </cell>
          <cell r="AE107" t="str">
            <v xml:space="preserve">  -----------------------</v>
          </cell>
          <cell r="AF107" t="str">
            <v xml:space="preserve">  -----------------------</v>
          </cell>
          <cell r="AG107" t="str">
            <v xml:space="preserve">  -----------------------</v>
          </cell>
          <cell r="AH107" t="str">
            <v xml:space="preserve">  -----------------------</v>
          </cell>
        </row>
        <row r="108">
          <cell r="C108">
            <v>9168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9168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788.22</v>
          </cell>
          <cell r="P108">
            <v>263.7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1051.92</v>
          </cell>
          <cell r="W108">
            <v>8116.08</v>
          </cell>
          <cell r="X108">
            <v>185.5</v>
          </cell>
          <cell r="Y108">
            <v>333.9</v>
          </cell>
          <cell r="Z108">
            <v>735.54</v>
          </cell>
          <cell r="AA108">
            <v>212</v>
          </cell>
          <cell r="AB108">
            <v>183.36</v>
          </cell>
          <cell r="AC108">
            <v>8237.18</v>
          </cell>
          <cell r="AD108">
            <v>1254.94</v>
          </cell>
          <cell r="AE108">
            <v>530</v>
          </cell>
          <cell r="AF108">
            <v>106</v>
          </cell>
          <cell r="AG108">
            <v>0</v>
          </cell>
          <cell r="AH108">
            <v>10523.48</v>
          </cell>
        </row>
        <row r="110">
          <cell r="C110" t="str">
            <v xml:space="preserve">  =============</v>
          </cell>
          <cell r="D110" t="str">
            <v xml:space="preserve">  =============</v>
          </cell>
          <cell r="E110" t="str">
            <v xml:space="preserve">  =============</v>
          </cell>
          <cell r="F110" t="str">
            <v xml:space="preserve">  =============</v>
          </cell>
          <cell r="G110" t="str">
            <v xml:space="preserve">  =============</v>
          </cell>
          <cell r="H110" t="str">
            <v xml:space="preserve">  =============</v>
          </cell>
          <cell r="I110" t="str">
            <v xml:space="preserve">  =============</v>
          </cell>
          <cell r="J110" t="str">
            <v xml:space="preserve">  =============</v>
          </cell>
          <cell r="K110" t="str">
            <v xml:space="preserve">  =============</v>
          </cell>
          <cell r="L110" t="str">
            <v xml:space="preserve">  =============</v>
          </cell>
          <cell r="M110" t="str">
            <v xml:space="preserve">  =============</v>
          </cell>
          <cell r="N110" t="str">
            <v xml:space="preserve">  =============</v>
          </cell>
          <cell r="O110" t="str">
            <v xml:space="preserve">  =============</v>
          </cell>
          <cell r="P110" t="str">
            <v xml:space="preserve">  =============</v>
          </cell>
          <cell r="Q110" t="str">
            <v xml:space="preserve">  =============</v>
          </cell>
          <cell r="R110" t="str">
            <v xml:space="preserve">  =============</v>
          </cell>
          <cell r="S110" t="str">
            <v xml:space="preserve">  =============</v>
          </cell>
          <cell r="T110" t="str">
            <v xml:space="preserve">  =============</v>
          </cell>
          <cell r="U110" t="str">
            <v xml:space="preserve">  =============</v>
          </cell>
          <cell r="V110" t="str">
            <v xml:space="preserve">  =============</v>
          </cell>
          <cell r="W110" t="str">
            <v xml:space="preserve">  =============</v>
          </cell>
          <cell r="X110" t="str">
            <v xml:space="preserve">  =============</v>
          </cell>
          <cell r="Y110" t="str">
            <v xml:space="preserve">  =============</v>
          </cell>
          <cell r="Z110" t="str">
            <v xml:space="preserve">  =============</v>
          </cell>
          <cell r="AA110" t="str">
            <v xml:space="preserve">  =============</v>
          </cell>
          <cell r="AB110" t="str">
            <v xml:space="preserve">  =============</v>
          </cell>
          <cell r="AC110" t="str">
            <v xml:space="preserve">  =============</v>
          </cell>
          <cell r="AD110" t="str">
            <v xml:space="preserve">  =============</v>
          </cell>
          <cell r="AE110" t="str">
            <v xml:space="preserve">  =============</v>
          </cell>
          <cell r="AF110" t="str">
            <v xml:space="preserve">  =============</v>
          </cell>
          <cell r="AG110" t="str">
            <v xml:space="preserve">  =============</v>
          </cell>
          <cell r="AH110" t="str">
            <v xml:space="preserve">  =============</v>
          </cell>
        </row>
        <row r="111">
          <cell r="A111" t="str">
            <v>Total Gral.</v>
          </cell>
          <cell r="B111" t="str">
            <v xml:space="preserve"> </v>
          </cell>
          <cell r="C111">
            <v>289849.09999999998</v>
          </cell>
          <cell r="D111">
            <v>916.8</v>
          </cell>
          <cell r="E111">
            <v>345.8</v>
          </cell>
          <cell r="F111">
            <v>1857</v>
          </cell>
          <cell r="G111">
            <v>7403.59</v>
          </cell>
          <cell r="H111">
            <v>0</v>
          </cell>
          <cell r="I111">
            <v>300372.28999999998</v>
          </cell>
          <cell r="J111">
            <v>0</v>
          </cell>
          <cell r="K111">
            <v>13047.17</v>
          </cell>
          <cell r="L111">
            <v>15391.9</v>
          </cell>
          <cell r="M111">
            <v>-3765.76</v>
          </cell>
          <cell r="N111">
            <v>-601.26</v>
          </cell>
          <cell r="O111">
            <v>25902.84</v>
          </cell>
          <cell r="P111">
            <v>8311.0300000000007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62051.68</v>
          </cell>
          <cell r="W111">
            <v>238320.61</v>
          </cell>
          <cell r="X111">
            <v>5891.85</v>
          </cell>
          <cell r="Y111">
            <v>10605.28</v>
          </cell>
          <cell r="Z111">
            <v>23965.59</v>
          </cell>
          <cell r="AA111">
            <v>6769.5</v>
          </cell>
          <cell r="AB111">
            <v>6007.42</v>
          </cell>
          <cell r="AC111">
            <v>260641</v>
          </cell>
          <cell r="AD111">
            <v>40462.720000000001</v>
          </cell>
          <cell r="AE111">
            <v>16923.72</v>
          </cell>
          <cell r="AF111">
            <v>3354.07</v>
          </cell>
          <cell r="AG111">
            <v>0</v>
          </cell>
          <cell r="AH111">
            <v>334158.43</v>
          </cell>
        </row>
        <row r="113">
          <cell r="C113" t="str">
            <v xml:space="preserve"> </v>
          </cell>
          <cell r="D113" t="str">
            <v xml:space="preserve"> </v>
          </cell>
          <cell r="E113" t="str">
            <v xml:space="preserve"> </v>
          </cell>
          <cell r="F113" t="str">
            <v xml:space="preserve"> </v>
          </cell>
          <cell r="G113" t="str">
            <v xml:space="preserve"> </v>
          </cell>
          <cell r="H113" t="str">
            <v xml:space="preserve"> </v>
          </cell>
          <cell r="I113" t="str">
            <v xml:space="preserve"> </v>
          </cell>
          <cell r="J113" t="str">
            <v xml:space="preserve"> </v>
          </cell>
          <cell r="K113" t="str">
            <v xml:space="preserve"> </v>
          </cell>
          <cell r="L113" t="str">
            <v xml:space="preserve"> </v>
          </cell>
          <cell r="M113" t="str">
            <v xml:space="preserve"> </v>
          </cell>
          <cell r="N113" t="str">
            <v xml:space="preserve"> </v>
          </cell>
          <cell r="O113" t="str">
            <v xml:space="preserve"> </v>
          </cell>
          <cell r="P113" t="str">
            <v xml:space="preserve"> </v>
          </cell>
          <cell r="Q113" t="str">
            <v xml:space="preserve"> </v>
          </cell>
          <cell r="R113" t="str">
            <v xml:space="preserve"> </v>
          </cell>
          <cell r="S113" t="str">
            <v xml:space="preserve"> </v>
          </cell>
          <cell r="T113" t="str">
            <v xml:space="preserve"> </v>
          </cell>
          <cell r="U113" t="str">
            <v xml:space="preserve"> </v>
          </cell>
          <cell r="V113" t="str">
            <v xml:space="preserve"> </v>
          </cell>
          <cell r="W113" t="str">
            <v xml:space="preserve"> </v>
          </cell>
          <cell r="X113" t="str">
            <v xml:space="preserve"> </v>
          </cell>
          <cell r="Y113" t="str">
            <v xml:space="preserve"> </v>
          </cell>
          <cell r="Z113" t="str">
            <v xml:space="preserve"> </v>
          </cell>
          <cell r="AA113" t="str">
            <v xml:space="preserve"> </v>
          </cell>
          <cell r="AB113" t="str">
            <v xml:space="preserve"> </v>
          </cell>
          <cell r="AC113" t="str">
            <v xml:space="preserve"> </v>
          </cell>
          <cell r="AD113" t="str">
            <v xml:space="preserve"> </v>
          </cell>
          <cell r="AE113" t="str">
            <v xml:space="preserve"> </v>
          </cell>
          <cell r="AF113" t="str">
            <v xml:space="preserve"> </v>
          </cell>
          <cell r="AG113" t="str">
            <v xml:space="preserve"> </v>
          </cell>
        </row>
        <row r="114">
          <cell r="A114" t="str">
            <v xml:space="preserve"> </v>
          </cell>
          <cell r="B114" t="str">
            <v xml:space="preserve"> </v>
          </cell>
        </row>
      </sheetData>
      <sheetData sheetId="1">
        <row r="14">
          <cell r="A14" t="str">
            <v>00841</v>
          </cell>
          <cell r="B14" t="str">
            <v>Reyes Granada Araceli Janeth</v>
          </cell>
          <cell r="C14">
            <v>10136.07</v>
          </cell>
          <cell r="D14">
            <v>0</v>
          </cell>
          <cell r="E14">
            <v>10136.07</v>
          </cell>
          <cell r="F14">
            <v>936.07</v>
          </cell>
          <cell r="G14">
            <v>0</v>
          </cell>
          <cell r="H14">
            <v>0</v>
          </cell>
          <cell r="I14">
            <v>936.07</v>
          </cell>
          <cell r="J14">
            <v>9200</v>
          </cell>
          <cell r="K14">
            <v>0</v>
          </cell>
          <cell r="L14">
            <v>0</v>
          </cell>
        </row>
        <row r="15">
          <cell r="A15" t="str">
            <v>00843</v>
          </cell>
          <cell r="B15" t="str">
            <v>Navarro Villa Lorena</v>
          </cell>
          <cell r="C15">
            <v>10136.07</v>
          </cell>
          <cell r="D15">
            <v>0</v>
          </cell>
          <cell r="E15">
            <v>10136.07</v>
          </cell>
          <cell r="F15">
            <v>936.07</v>
          </cell>
          <cell r="G15">
            <v>0</v>
          </cell>
          <cell r="H15">
            <v>0</v>
          </cell>
          <cell r="I15">
            <v>936.07</v>
          </cell>
          <cell r="J15">
            <v>9200</v>
          </cell>
          <cell r="K15">
            <v>0</v>
          </cell>
          <cell r="L15">
            <v>0</v>
          </cell>
        </row>
        <row r="16">
          <cell r="A16" t="str">
            <v>00844</v>
          </cell>
          <cell r="B16" t="str">
            <v>Cuellar Hernández Rocío Elizabeth</v>
          </cell>
          <cell r="C16">
            <v>3177.44</v>
          </cell>
          <cell r="D16">
            <v>0</v>
          </cell>
          <cell r="E16">
            <v>3177.44</v>
          </cell>
          <cell r="F16">
            <v>177.44</v>
          </cell>
          <cell r="G16">
            <v>0</v>
          </cell>
          <cell r="H16">
            <v>0</v>
          </cell>
          <cell r="I16">
            <v>177.44</v>
          </cell>
          <cell r="J16">
            <v>3000</v>
          </cell>
          <cell r="K16">
            <v>0</v>
          </cell>
          <cell r="L16">
            <v>0</v>
          </cell>
        </row>
        <row r="17">
          <cell r="A17" t="str">
            <v>00845</v>
          </cell>
          <cell r="B17" t="str">
            <v>Ortiz Gallardo Yuri Ernestina</v>
          </cell>
          <cell r="C17">
            <v>3177.44</v>
          </cell>
          <cell r="D17">
            <v>0</v>
          </cell>
          <cell r="E17">
            <v>3177.44</v>
          </cell>
          <cell r="F17">
            <v>177.44</v>
          </cell>
          <cell r="G17">
            <v>0</v>
          </cell>
          <cell r="H17">
            <v>0</v>
          </cell>
          <cell r="I17">
            <v>177.44</v>
          </cell>
          <cell r="J17">
            <v>3000</v>
          </cell>
          <cell r="K17">
            <v>0</v>
          </cell>
          <cell r="L17">
            <v>0</v>
          </cell>
        </row>
        <row r="18">
          <cell r="A18" t="str">
            <v>00872</v>
          </cell>
          <cell r="B18" t="str">
            <v>Figueroa López Saúl Joaquín</v>
          </cell>
          <cell r="C18">
            <v>17429.48</v>
          </cell>
          <cell r="D18">
            <v>0</v>
          </cell>
          <cell r="E18">
            <v>17429.48</v>
          </cell>
          <cell r="F18">
            <v>2429.48</v>
          </cell>
          <cell r="G18">
            <v>0</v>
          </cell>
          <cell r="H18">
            <v>0</v>
          </cell>
          <cell r="I18">
            <v>2429.48</v>
          </cell>
          <cell r="J18">
            <v>15000</v>
          </cell>
          <cell r="K18">
            <v>0</v>
          </cell>
          <cell r="L18">
            <v>0</v>
          </cell>
        </row>
        <row r="19">
          <cell r="A19" t="str">
            <v>00873</v>
          </cell>
          <cell r="B19" t="str">
            <v>Mendez Salcedo Jorge Alberto</v>
          </cell>
          <cell r="C19">
            <v>34671.39</v>
          </cell>
          <cell r="D19">
            <v>0</v>
          </cell>
          <cell r="E19">
            <v>34671.39</v>
          </cell>
          <cell r="F19">
            <v>6338.06</v>
          </cell>
          <cell r="G19">
            <v>0</v>
          </cell>
          <cell r="H19">
            <v>0</v>
          </cell>
          <cell r="I19">
            <v>6338.06</v>
          </cell>
          <cell r="J19">
            <v>28333.33</v>
          </cell>
          <cell r="K19">
            <v>0</v>
          </cell>
          <cell r="L19">
            <v>0</v>
          </cell>
        </row>
        <row r="20">
          <cell r="A20" t="str">
            <v>Total Depto</v>
          </cell>
          <cell r="C20" t="str">
            <v xml:space="preserve">  -----------------------</v>
          </cell>
          <cell r="D20" t="str">
            <v xml:space="preserve">  -----------------------</v>
          </cell>
          <cell r="E20" t="str">
            <v xml:space="preserve">  -----------------------</v>
          </cell>
          <cell r="F20" t="str">
            <v xml:space="preserve">  -----------------------</v>
          </cell>
          <cell r="G20" t="str">
            <v xml:space="preserve">  -----------------------</v>
          </cell>
          <cell r="H20" t="str">
            <v xml:space="preserve">  -----------------------</v>
          </cell>
          <cell r="I20" t="str">
            <v xml:space="preserve">  -----------------------</v>
          </cell>
          <cell r="J20" t="str">
            <v xml:space="preserve">  -----------------------</v>
          </cell>
          <cell r="K20" t="str">
            <v xml:space="preserve">  -----------------------</v>
          </cell>
          <cell r="L20" t="str">
            <v xml:space="preserve">  -----------------------</v>
          </cell>
        </row>
        <row r="21">
          <cell r="C21">
            <v>78727.89</v>
          </cell>
          <cell r="D21">
            <v>0</v>
          </cell>
          <cell r="E21">
            <v>78727.89</v>
          </cell>
          <cell r="F21">
            <v>10994.56</v>
          </cell>
          <cell r="G21">
            <v>0</v>
          </cell>
          <cell r="H21">
            <v>0</v>
          </cell>
          <cell r="I21">
            <v>10994.56</v>
          </cell>
          <cell r="J21">
            <v>67733.33</v>
          </cell>
          <cell r="K21">
            <v>0</v>
          </cell>
          <cell r="L21">
            <v>0</v>
          </cell>
        </row>
        <row r="23">
          <cell r="A23" t="str">
            <v>Departamento 16 MOVIMIENTO TERRITORIAL</v>
          </cell>
        </row>
        <row r="24">
          <cell r="A24" t="str">
            <v>00859</v>
          </cell>
          <cell r="B24" t="str">
            <v>Orozco Sanchez Aldana Jose Luis</v>
          </cell>
          <cell r="C24">
            <v>20000</v>
          </cell>
          <cell r="D24">
            <v>0</v>
          </cell>
          <cell r="E24">
            <v>20000</v>
          </cell>
          <cell r="F24">
            <v>2978.54</v>
          </cell>
          <cell r="G24">
            <v>0</v>
          </cell>
          <cell r="H24">
            <v>0</v>
          </cell>
          <cell r="I24">
            <v>2978.54</v>
          </cell>
          <cell r="J24">
            <v>17021.46</v>
          </cell>
          <cell r="K24">
            <v>0</v>
          </cell>
          <cell r="L24">
            <v>0</v>
          </cell>
        </row>
        <row r="25">
          <cell r="A25" t="str">
            <v>Total Depto</v>
          </cell>
          <cell r="C25" t="str">
            <v xml:space="preserve">  -----------------------</v>
          </cell>
          <cell r="D25" t="str">
            <v xml:space="preserve">  -----------------------</v>
          </cell>
          <cell r="E25" t="str">
            <v xml:space="preserve">  -----------------------</v>
          </cell>
          <cell r="F25" t="str">
            <v xml:space="preserve">  -----------------------</v>
          </cell>
          <cell r="G25" t="str">
            <v xml:space="preserve">  -----------------------</v>
          </cell>
          <cell r="H25" t="str">
            <v xml:space="preserve">  -----------------------</v>
          </cell>
          <cell r="I25" t="str">
            <v xml:space="preserve">  -----------------------</v>
          </cell>
          <cell r="J25" t="str">
            <v xml:space="preserve">  -----------------------</v>
          </cell>
          <cell r="K25" t="str">
            <v xml:space="preserve">  -----------------------</v>
          </cell>
          <cell r="L25" t="str">
            <v xml:space="preserve">  -----------------------</v>
          </cell>
        </row>
        <row r="26">
          <cell r="C26">
            <v>20000</v>
          </cell>
          <cell r="D26">
            <v>0</v>
          </cell>
          <cell r="E26">
            <v>20000</v>
          </cell>
          <cell r="F26">
            <v>2978.54</v>
          </cell>
          <cell r="G26">
            <v>0</v>
          </cell>
          <cell r="H26">
            <v>0</v>
          </cell>
          <cell r="I26">
            <v>2978.54</v>
          </cell>
          <cell r="J26">
            <v>17021.46</v>
          </cell>
          <cell r="K26">
            <v>0</v>
          </cell>
          <cell r="L26">
            <v>0</v>
          </cell>
        </row>
        <row r="28">
          <cell r="A28" t="str">
            <v>Departamento 24 SECRETARIA GRAL</v>
          </cell>
        </row>
        <row r="29">
          <cell r="A29" t="str">
            <v>00884</v>
          </cell>
          <cell r="B29" t="str">
            <v>Flores Perez Veronica Gabriela</v>
          </cell>
          <cell r="C29">
            <v>6456.57</v>
          </cell>
          <cell r="D29">
            <v>0</v>
          </cell>
          <cell r="E29">
            <v>6456.57</v>
          </cell>
          <cell r="F29">
            <v>456.57</v>
          </cell>
          <cell r="G29">
            <v>0</v>
          </cell>
          <cell r="H29">
            <v>0</v>
          </cell>
          <cell r="I29">
            <v>456.57</v>
          </cell>
          <cell r="J29">
            <v>6000</v>
          </cell>
          <cell r="K29">
            <v>0</v>
          </cell>
          <cell r="L29">
            <v>0</v>
          </cell>
        </row>
        <row r="30">
          <cell r="A30" t="str">
            <v>Total Depto</v>
          </cell>
          <cell r="C30" t="str">
            <v xml:space="preserve">  -----------------------</v>
          </cell>
          <cell r="D30" t="str">
            <v xml:space="preserve">  -----------------------</v>
          </cell>
          <cell r="E30" t="str">
            <v xml:space="preserve">  -----------------------</v>
          </cell>
          <cell r="F30" t="str">
            <v xml:space="preserve">  -----------------------</v>
          </cell>
          <cell r="G30" t="str">
            <v xml:space="preserve">  -----------------------</v>
          </cell>
          <cell r="H30" t="str">
            <v xml:space="preserve">  -----------------------</v>
          </cell>
          <cell r="I30" t="str">
            <v xml:space="preserve">  -----------------------</v>
          </cell>
          <cell r="J30" t="str">
            <v xml:space="preserve">  -----------------------</v>
          </cell>
          <cell r="K30" t="str">
            <v xml:space="preserve">  -----------------------</v>
          </cell>
          <cell r="L30" t="str">
            <v xml:space="preserve">  -----------------------</v>
          </cell>
        </row>
        <row r="31">
          <cell r="C31">
            <v>6456.57</v>
          </cell>
          <cell r="D31">
            <v>0</v>
          </cell>
          <cell r="E31">
            <v>6456.57</v>
          </cell>
          <cell r="F31">
            <v>456.57</v>
          </cell>
          <cell r="G31">
            <v>0</v>
          </cell>
          <cell r="H31">
            <v>0</v>
          </cell>
          <cell r="I31">
            <v>456.57</v>
          </cell>
          <cell r="J31">
            <v>6000</v>
          </cell>
          <cell r="K31">
            <v>0</v>
          </cell>
          <cell r="L31">
            <v>0</v>
          </cell>
        </row>
        <row r="33">
          <cell r="A33" t="str">
            <v>Departamento 63 CDE SECRETARIA JURIDICA Y DE TRANSPARENC</v>
          </cell>
        </row>
        <row r="34">
          <cell r="A34" t="str">
            <v>00558</v>
          </cell>
          <cell r="B34" t="str">
            <v>Gil Medina Miriam Elyada</v>
          </cell>
          <cell r="C34">
            <v>41489.65</v>
          </cell>
          <cell r="D34">
            <v>0</v>
          </cell>
          <cell r="E34">
            <v>41489.65</v>
          </cell>
          <cell r="F34">
            <v>8156.33</v>
          </cell>
          <cell r="G34">
            <v>0</v>
          </cell>
          <cell r="H34">
            <v>0</v>
          </cell>
          <cell r="I34">
            <v>8156.33</v>
          </cell>
          <cell r="J34">
            <v>33333.32</v>
          </cell>
          <cell r="K34">
            <v>0</v>
          </cell>
          <cell r="L34">
            <v>0</v>
          </cell>
        </row>
        <row r="35">
          <cell r="A35" t="str">
            <v>00561</v>
          </cell>
          <cell r="B35" t="str">
            <v>Leon Guzman Maribel</v>
          </cell>
          <cell r="C35">
            <v>17429.48</v>
          </cell>
          <cell r="D35">
            <v>0</v>
          </cell>
          <cell r="E35">
            <v>17429.48</v>
          </cell>
          <cell r="F35">
            <v>2429.48</v>
          </cell>
          <cell r="G35">
            <v>0</v>
          </cell>
          <cell r="H35">
            <v>0</v>
          </cell>
          <cell r="I35">
            <v>2429.48</v>
          </cell>
          <cell r="J35">
            <v>15000</v>
          </cell>
          <cell r="K35">
            <v>0</v>
          </cell>
          <cell r="L35">
            <v>0</v>
          </cell>
        </row>
        <row r="36">
          <cell r="A36" t="str">
            <v>Total Depto</v>
          </cell>
          <cell r="C36" t="str">
            <v xml:space="preserve">  -----------------------</v>
          </cell>
          <cell r="D36" t="str">
            <v xml:space="preserve">  -----------------------</v>
          </cell>
          <cell r="E36" t="str">
            <v xml:space="preserve">  -----------------------</v>
          </cell>
          <cell r="F36" t="str">
            <v xml:space="preserve">  -----------------------</v>
          </cell>
          <cell r="G36" t="str">
            <v xml:space="preserve">  -----------------------</v>
          </cell>
          <cell r="H36" t="str">
            <v xml:space="preserve">  -----------------------</v>
          </cell>
          <cell r="I36" t="str">
            <v xml:space="preserve">  -----------------------</v>
          </cell>
          <cell r="J36" t="str">
            <v xml:space="preserve">  -----------------------</v>
          </cell>
          <cell r="K36" t="str">
            <v xml:space="preserve">  -----------------------</v>
          </cell>
          <cell r="L36" t="str">
            <v xml:space="preserve">  -----------------------</v>
          </cell>
        </row>
        <row r="37">
          <cell r="C37">
            <v>58919.13</v>
          </cell>
          <cell r="D37">
            <v>0</v>
          </cell>
          <cell r="E37">
            <v>58919.13</v>
          </cell>
          <cell r="F37">
            <v>10585.81</v>
          </cell>
          <cell r="G37">
            <v>0</v>
          </cell>
          <cell r="H37">
            <v>0</v>
          </cell>
          <cell r="I37">
            <v>10585.81</v>
          </cell>
          <cell r="J37">
            <v>48333.32</v>
          </cell>
          <cell r="K37">
            <v>0</v>
          </cell>
          <cell r="L37">
            <v>0</v>
          </cell>
        </row>
        <row r="39">
          <cell r="A39" t="str">
            <v>Departamento 65 CDE JUBILADOS</v>
          </cell>
        </row>
        <row r="40">
          <cell r="A40" t="str">
            <v>00524</v>
          </cell>
          <cell r="B40" t="str">
            <v>Briseño Muñiz Jose</v>
          </cell>
          <cell r="C40">
            <v>2322.73</v>
          </cell>
          <cell r="D40">
            <v>0</v>
          </cell>
          <cell r="E40">
            <v>2322.73</v>
          </cell>
          <cell r="F40">
            <v>122.73</v>
          </cell>
          <cell r="G40">
            <v>0</v>
          </cell>
          <cell r="H40">
            <v>0</v>
          </cell>
          <cell r="I40">
            <v>122.73</v>
          </cell>
          <cell r="J40">
            <v>2200</v>
          </cell>
          <cell r="K40">
            <v>0</v>
          </cell>
          <cell r="L40">
            <v>0</v>
          </cell>
        </row>
        <row r="41">
          <cell r="A41" t="str">
            <v>00526</v>
          </cell>
          <cell r="B41" t="str">
            <v>Delgado Valenzuela Roberto</v>
          </cell>
          <cell r="C41">
            <v>5334.49</v>
          </cell>
          <cell r="D41">
            <v>0</v>
          </cell>
          <cell r="E41">
            <v>5334.49</v>
          </cell>
          <cell r="F41">
            <v>334.49</v>
          </cell>
          <cell r="G41">
            <v>0</v>
          </cell>
          <cell r="H41">
            <v>0</v>
          </cell>
          <cell r="I41">
            <v>334.49</v>
          </cell>
          <cell r="J41">
            <v>5000</v>
          </cell>
          <cell r="K41">
            <v>0</v>
          </cell>
          <cell r="L41">
            <v>0</v>
          </cell>
        </row>
        <row r="42">
          <cell r="A42" t="str">
            <v>00529</v>
          </cell>
          <cell r="B42" t="str">
            <v>Flores Diaz Maria De La Luz</v>
          </cell>
          <cell r="C42">
            <v>4245.8100000000004</v>
          </cell>
          <cell r="D42">
            <v>0</v>
          </cell>
          <cell r="E42">
            <v>4245.8100000000004</v>
          </cell>
          <cell r="F42">
            <v>245.81</v>
          </cell>
          <cell r="G42">
            <v>0</v>
          </cell>
          <cell r="H42">
            <v>0</v>
          </cell>
          <cell r="I42">
            <v>245.81</v>
          </cell>
          <cell r="J42">
            <v>4000</v>
          </cell>
          <cell r="K42">
            <v>0</v>
          </cell>
          <cell r="L42">
            <v>0</v>
          </cell>
        </row>
        <row r="43">
          <cell r="A43" t="str">
            <v>00536</v>
          </cell>
          <cell r="B43" t="str">
            <v>Negrete Naranjo Francisco</v>
          </cell>
          <cell r="C43">
            <v>4780</v>
          </cell>
          <cell r="D43">
            <v>0</v>
          </cell>
          <cell r="E43">
            <v>4780</v>
          </cell>
          <cell r="F43">
            <v>280</v>
          </cell>
          <cell r="G43">
            <v>0</v>
          </cell>
          <cell r="H43">
            <v>0</v>
          </cell>
          <cell r="I43">
            <v>280</v>
          </cell>
          <cell r="J43">
            <v>4500</v>
          </cell>
          <cell r="K43">
            <v>0</v>
          </cell>
          <cell r="L43">
            <v>0</v>
          </cell>
        </row>
        <row r="44">
          <cell r="A44" t="str">
            <v>00538</v>
          </cell>
          <cell r="B44" t="str">
            <v>Rodriguez Ramirez Magdaleno</v>
          </cell>
          <cell r="C44">
            <v>2963.76</v>
          </cell>
          <cell r="D44">
            <v>0</v>
          </cell>
          <cell r="E44">
            <v>2963.76</v>
          </cell>
          <cell r="F44">
            <v>163.76</v>
          </cell>
          <cell r="G44">
            <v>0</v>
          </cell>
          <cell r="H44">
            <v>0</v>
          </cell>
          <cell r="I44">
            <v>163.76</v>
          </cell>
          <cell r="J44">
            <v>2800</v>
          </cell>
          <cell r="K44">
            <v>0</v>
          </cell>
          <cell r="L44">
            <v>0</v>
          </cell>
        </row>
        <row r="45">
          <cell r="A45" t="str">
            <v>00540</v>
          </cell>
          <cell r="B45" t="str">
            <v>Santillan Gonzalez Maria De La Paz</v>
          </cell>
          <cell r="C45">
            <v>3177.44</v>
          </cell>
          <cell r="D45">
            <v>0</v>
          </cell>
          <cell r="E45">
            <v>3177.44</v>
          </cell>
          <cell r="F45">
            <v>177.44</v>
          </cell>
          <cell r="G45">
            <v>0</v>
          </cell>
          <cell r="H45">
            <v>0</v>
          </cell>
          <cell r="I45">
            <v>177.44</v>
          </cell>
          <cell r="J45">
            <v>3000</v>
          </cell>
          <cell r="K45">
            <v>0</v>
          </cell>
          <cell r="L45">
            <v>0</v>
          </cell>
        </row>
        <row r="46">
          <cell r="A46" t="str">
            <v>Total Depto</v>
          </cell>
          <cell r="C46" t="str">
            <v xml:space="preserve">  -----------------------</v>
          </cell>
          <cell r="D46" t="str">
            <v xml:space="preserve">  -----------------------</v>
          </cell>
          <cell r="E46" t="str">
            <v xml:space="preserve">  -----------------------</v>
          </cell>
          <cell r="F46" t="str">
            <v xml:space="preserve">  -----------------------</v>
          </cell>
          <cell r="G46" t="str">
            <v xml:space="preserve">  -----------------------</v>
          </cell>
          <cell r="H46" t="str">
            <v xml:space="preserve">  -----------------------</v>
          </cell>
          <cell r="I46" t="str">
            <v xml:space="preserve">  -----------------------</v>
          </cell>
          <cell r="J46" t="str">
            <v xml:space="preserve">  -----------------------</v>
          </cell>
          <cell r="K46" t="str">
            <v xml:space="preserve">  -----------------------</v>
          </cell>
          <cell r="L46" t="str">
            <v xml:space="preserve">  -----------------------</v>
          </cell>
        </row>
        <row r="47">
          <cell r="C47">
            <v>22824.23</v>
          </cell>
          <cell r="D47">
            <v>0</v>
          </cell>
          <cell r="E47">
            <v>22824.23</v>
          </cell>
          <cell r="F47">
            <v>1324.23</v>
          </cell>
          <cell r="G47">
            <v>0</v>
          </cell>
          <cell r="H47">
            <v>0</v>
          </cell>
          <cell r="I47">
            <v>1324.23</v>
          </cell>
          <cell r="J47">
            <v>21500</v>
          </cell>
          <cell r="K47">
            <v>0</v>
          </cell>
          <cell r="L47">
            <v>0</v>
          </cell>
        </row>
        <row r="49">
          <cell r="A49" t="str">
            <v>Departamento 66 CDE COMISION DE PROCESOS INTERNOS</v>
          </cell>
        </row>
        <row r="50">
          <cell r="A50" t="str">
            <v>00523</v>
          </cell>
          <cell r="B50" t="str">
            <v>Beltran Heredia Jaime</v>
          </cell>
          <cell r="C50">
            <v>11110.73</v>
          </cell>
          <cell r="D50">
            <v>0</v>
          </cell>
          <cell r="E50">
            <v>11110.73</v>
          </cell>
          <cell r="F50">
            <v>1110.73</v>
          </cell>
          <cell r="G50">
            <v>0</v>
          </cell>
          <cell r="H50">
            <v>0</v>
          </cell>
          <cell r="I50">
            <v>1110.73</v>
          </cell>
          <cell r="J50">
            <v>10000</v>
          </cell>
          <cell r="K50">
            <v>0</v>
          </cell>
          <cell r="L50">
            <v>0</v>
          </cell>
        </row>
        <row r="51">
          <cell r="A51" t="str">
            <v>Total Depto</v>
          </cell>
          <cell r="C51" t="str">
            <v xml:space="preserve">  -----------------------</v>
          </cell>
          <cell r="D51" t="str">
            <v xml:space="preserve">  -----------------------</v>
          </cell>
          <cell r="E51" t="str">
            <v xml:space="preserve">  -----------------------</v>
          </cell>
          <cell r="F51" t="str">
            <v xml:space="preserve">  -----------------------</v>
          </cell>
          <cell r="G51" t="str">
            <v xml:space="preserve">  -----------------------</v>
          </cell>
          <cell r="H51" t="str">
            <v xml:space="preserve">  -----------------------</v>
          </cell>
          <cell r="I51" t="str">
            <v xml:space="preserve">  -----------------------</v>
          </cell>
          <cell r="J51" t="str">
            <v xml:space="preserve">  -----------------------</v>
          </cell>
          <cell r="K51" t="str">
            <v xml:space="preserve">  -----------------------</v>
          </cell>
          <cell r="L51" t="str">
            <v xml:space="preserve">  -----------------------</v>
          </cell>
        </row>
        <row r="52">
          <cell r="C52">
            <v>11110.73</v>
          </cell>
          <cell r="D52">
            <v>0</v>
          </cell>
          <cell r="E52">
            <v>11110.73</v>
          </cell>
          <cell r="F52">
            <v>1110.73</v>
          </cell>
          <cell r="G52">
            <v>0</v>
          </cell>
          <cell r="H52">
            <v>0</v>
          </cell>
          <cell r="I52">
            <v>1110.73</v>
          </cell>
          <cell r="J52">
            <v>10000</v>
          </cell>
          <cell r="K52">
            <v>0</v>
          </cell>
          <cell r="L52">
            <v>0</v>
          </cell>
        </row>
        <row r="54">
          <cell r="A54" t="str">
            <v>Departamento 67 CM MUN ZAPOPAN</v>
          </cell>
        </row>
        <row r="55">
          <cell r="A55" t="str">
            <v>00635</v>
          </cell>
          <cell r="B55" t="str">
            <v>Ascencio Saavedra Jose Pablo</v>
          </cell>
          <cell r="C55">
            <v>16808.36</v>
          </cell>
          <cell r="D55">
            <v>0</v>
          </cell>
          <cell r="E55">
            <v>16808.36</v>
          </cell>
          <cell r="F55">
            <v>2296.81</v>
          </cell>
          <cell r="G55">
            <v>0</v>
          </cell>
          <cell r="H55">
            <v>0</v>
          </cell>
          <cell r="I55">
            <v>2296.81</v>
          </cell>
          <cell r="J55">
            <v>14511.55</v>
          </cell>
          <cell r="K55">
            <v>0</v>
          </cell>
          <cell r="L55">
            <v>0</v>
          </cell>
        </row>
        <row r="56">
          <cell r="A56" t="str">
            <v>Total Depto</v>
          </cell>
          <cell r="C56" t="str">
            <v xml:space="preserve">  -----------------------</v>
          </cell>
          <cell r="D56" t="str">
            <v xml:space="preserve">  -----------------------</v>
          </cell>
          <cell r="E56" t="str">
            <v xml:space="preserve">  -----------------------</v>
          </cell>
          <cell r="F56" t="str">
            <v xml:space="preserve">  -----------------------</v>
          </cell>
          <cell r="G56" t="str">
            <v xml:space="preserve">  -----------------------</v>
          </cell>
          <cell r="H56" t="str">
            <v xml:space="preserve">  -----------------------</v>
          </cell>
          <cell r="I56" t="str">
            <v xml:space="preserve">  -----------------------</v>
          </cell>
          <cell r="J56" t="str">
            <v xml:space="preserve">  -----------------------</v>
          </cell>
          <cell r="K56" t="str">
            <v xml:space="preserve">  -----------------------</v>
          </cell>
          <cell r="L56" t="str">
            <v xml:space="preserve">  -----------------------</v>
          </cell>
        </row>
        <row r="57">
          <cell r="C57">
            <v>16808.36</v>
          </cell>
          <cell r="D57">
            <v>0</v>
          </cell>
          <cell r="E57">
            <v>16808.36</v>
          </cell>
          <cell r="F57">
            <v>2296.81</v>
          </cell>
          <cell r="G57">
            <v>0</v>
          </cell>
          <cell r="H57">
            <v>0</v>
          </cell>
          <cell r="I57">
            <v>2296.81</v>
          </cell>
          <cell r="J57">
            <v>14511.55</v>
          </cell>
          <cell r="K57">
            <v>0</v>
          </cell>
          <cell r="L57">
            <v>0</v>
          </cell>
        </row>
        <row r="59">
          <cell r="A59" t="str">
            <v>Departamento 71 COM MUN PTO VALLARTA</v>
          </cell>
        </row>
        <row r="60">
          <cell r="A60" t="str">
            <v>00881</v>
          </cell>
          <cell r="B60" t="str">
            <v>Carrillo  Flores Juan Carlos</v>
          </cell>
          <cell r="C60">
            <v>17429.48</v>
          </cell>
          <cell r="D60">
            <v>0</v>
          </cell>
          <cell r="E60">
            <v>17429.48</v>
          </cell>
          <cell r="F60">
            <v>2429.48</v>
          </cell>
          <cell r="G60">
            <v>0</v>
          </cell>
          <cell r="H60">
            <v>0</v>
          </cell>
          <cell r="I60">
            <v>2429.48</v>
          </cell>
          <cell r="J60">
            <v>15000</v>
          </cell>
          <cell r="K60">
            <v>0</v>
          </cell>
          <cell r="L60">
            <v>0</v>
          </cell>
        </row>
        <row r="61">
          <cell r="A61" t="str">
            <v>Total Depto</v>
          </cell>
          <cell r="C61" t="str">
            <v xml:space="preserve">  -----------------------</v>
          </cell>
          <cell r="D61" t="str">
            <v xml:space="preserve">  -----------------------</v>
          </cell>
          <cell r="E61" t="str">
            <v xml:space="preserve">  -----------------------</v>
          </cell>
          <cell r="F61" t="str">
            <v xml:space="preserve">  -----------------------</v>
          </cell>
          <cell r="G61" t="str">
            <v xml:space="preserve">  -----------------------</v>
          </cell>
          <cell r="H61" t="str">
            <v xml:space="preserve">  -----------------------</v>
          </cell>
          <cell r="I61" t="str">
            <v xml:space="preserve">  -----------------------</v>
          </cell>
          <cell r="J61" t="str">
            <v xml:space="preserve">  -----------------------</v>
          </cell>
          <cell r="K61" t="str">
            <v xml:space="preserve">  -----------------------</v>
          </cell>
          <cell r="L61" t="str">
            <v xml:space="preserve">  -----------------------</v>
          </cell>
        </row>
        <row r="62">
          <cell r="C62">
            <v>17429.48</v>
          </cell>
          <cell r="D62">
            <v>0</v>
          </cell>
          <cell r="E62">
            <v>17429.48</v>
          </cell>
          <cell r="F62">
            <v>2429.48</v>
          </cell>
          <cell r="G62">
            <v>0</v>
          </cell>
          <cell r="H62">
            <v>0</v>
          </cell>
          <cell r="I62">
            <v>2429.48</v>
          </cell>
          <cell r="J62">
            <v>15000</v>
          </cell>
          <cell r="K62">
            <v>0</v>
          </cell>
          <cell r="L62">
            <v>0</v>
          </cell>
        </row>
        <row r="64">
          <cell r="A64" t="str">
            <v>Departamento 1006 SECRETARIA DE COMUNICACION SOCIAL</v>
          </cell>
        </row>
        <row r="65">
          <cell r="A65" t="str">
            <v>00874</v>
          </cell>
          <cell r="B65" t="str">
            <v>Resendiz Mora Martha Dolores</v>
          </cell>
          <cell r="C65">
            <v>36850.61</v>
          </cell>
          <cell r="D65">
            <v>0</v>
          </cell>
          <cell r="E65">
            <v>36850.61</v>
          </cell>
          <cell r="F65">
            <v>6850.61</v>
          </cell>
          <cell r="G65">
            <v>0</v>
          </cell>
          <cell r="H65">
            <v>0</v>
          </cell>
          <cell r="I65">
            <v>6850.61</v>
          </cell>
          <cell r="J65">
            <v>30000</v>
          </cell>
          <cell r="K65">
            <v>0</v>
          </cell>
          <cell r="L65">
            <v>0</v>
          </cell>
        </row>
        <row r="66">
          <cell r="A66" t="str">
            <v>Total Depto</v>
          </cell>
          <cell r="C66" t="str">
            <v xml:space="preserve">  -----------------------</v>
          </cell>
          <cell r="D66" t="str">
            <v xml:space="preserve">  -----------------------</v>
          </cell>
          <cell r="E66" t="str">
            <v xml:space="preserve">  -----------------------</v>
          </cell>
          <cell r="F66" t="str">
            <v xml:space="preserve">  -----------------------</v>
          </cell>
          <cell r="G66" t="str">
            <v xml:space="preserve">  -----------------------</v>
          </cell>
          <cell r="H66" t="str">
            <v xml:space="preserve">  -----------------------</v>
          </cell>
          <cell r="I66" t="str">
            <v xml:space="preserve">  -----------------------</v>
          </cell>
          <cell r="J66" t="str">
            <v xml:space="preserve">  -----------------------</v>
          </cell>
          <cell r="K66" t="str">
            <v xml:space="preserve">  -----------------------</v>
          </cell>
          <cell r="L66" t="str">
            <v xml:space="preserve">  -----------------------</v>
          </cell>
        </row>
        <row r="67">
          <cell r="C67">
            <v>36850.61</v>
          </cell>
          <cell r="D67">
            <v>0</v>
          </cell>
          <cell r="E67">
            <v>36850.61</v>
          </cell>
          <cell r="F67">
            <v>6850.61</v>
          </cell>
          <cell r="G67">
            <v>0</v>
          </cell>
          <cell r="H67">
            <v>0</v>
          </cell>
          <cell r="I67">
            <v>6850.61</v>
          </cell>
          <cell r="J67">
            <v>30000</v>
          </cell>
          <cell r="K67">
            <v>0</v>
          </cell>
          <cell r="L67">
            <v>0</v>
          </cell>
        </row>
        <row r="69">
          <cell r="A69" t="str">
            <v>Departamento 1010 PRESIDENCIA</v>
          </cell>
        </row>
        <row r="70">
          <cell r="A70" t="str">
            <v>00883</v>
          </cell>
          <cell r="B70" t="str">
            <v>Dominguez Vazquez Fernando</v>
          </cell>
          <cell r="C70">
            <v>8705.1</v>
          </cell>
          <cell r="D70">
            <v>0</v>
          </cell>
          <cell r="E70">
            <v>8705.1</v>
          </cell>
          <cell r="F70">
            <v>705.1</v>
          </cell>
          <cell r="G70">
            <v>0</v>
          </cell>
          <cell r="H70">
            <v>0</v>
          </cell>
          <cell r="I70">
            <v>705.1</v>
          </cell>
          <cell r="J70">
            <v>8000</v>
          </cell>
          <cell r="K70">
            <v>0</v>
          </cell>
          <cell r="L70">
            <v>0</v>
          </cell>
        </row>
        <row r="71">
          <cell r="A71" t="str">
            <v>Total Depto</v>
          </cell>
          <cell r="C71" t="str">
            <v xml:space="preserve">  -----------------------</v>
          </cell>
          <cell r="D71" t="str">
            <v xml:space="preserve">  -----------------------</v>
          </cell>
          <cell r="E71" t="str">
            <v xml:space="preserve">  -----------------------</v>
          </cell>
          <cell r="F71" t="str">
            <v xml:space="preserve">  -----------------------</v>
          </cell>
          <cell r="G71" t="str">
            <v xml:space="preserve">  -----------------------</v>
          </cell>
          <cell r="H71" t="str">
            <v xml:space="preserve">  -----------------------</v>
          </cell>
          <cell r="I71" t="str">
            <v xml:space="preserve">  -----------------------</v>
          </cell>
          <cell r="J71" t="str">
            <v xml:space="preserve">  -----------------------</v>
          </cell>
          <cell r="K71" t="str">
            <v xml:space="preserve">  -----------------------</v>
          </cell>
          <cell r="L71" t="str">
            <v xml:space="preserve">  -----------------------</v>
          </cell>
        </row>
        <row r="72">
          <cell r="C72">
            <v>8705.1</v>
          </cell>
          <cell r="D72">
            <v>0</v>
          </cell>
          <cell r="E72">
            <v>8705.1</v>
          </cell>
          <cell r="F72">
            <v>705.1</v>
          </cell>
          <cell r="G72">
            <v>0</v>
          </cell>
          <cell r="H72">
            <v>0</v>
          </cell>
          <cell r="I72">
            <v>705.1</v>
          </cell>
          <cell r="J72">
            <v>8000</v>
          </cell>
          <cell r="K72">
            <v>0</v>
          </cell>
          <cell r="L72">
            <v>0</v>
          </cell>
        </row>
        <row r="74">
          <cell r="A74" t="str">
            <v>Departamento 1014 SECRETARIA DE ORGANIZACION</v>
          </cell>
        </row>
        <row r="75">
          <cell r="A75" t="str">
            <v>00875</v>
          </cell>
          <cell r="B75" t="str">
            <v>Ruiz Esparza Hermosillo Hugo Rene</v>
          </cell>
          <cell r="C75">
            <v>17429.48</v>
          </cell>
          <cell r="D75">
            <v>0</v>
          </cell>
          <cell r="E75">
            <v>17429.48</v>
          </cell>
          <cell r="F75">
            <v>2429.48</v>
          </cell>
          <cell r="G75">
            <v>0</v>
          </cell>
          <cell r="H75">
            <v>0</v>
          </cell>
          <cell r="I75">
            <v>2429.48</v>
          </cell>
          <cell r="J75">
            <v>15000</v>
          </cell>
          <cell r="K75">
            <v>0</v>
          </cell>
          <cell r="L75">
            <v>0</v>
          </cell>
        </row>
        <row r="76">
          <cell r="A76" t="str">
            <v>Total Depto</v>
          </cell>
          <cell r="C76" t="str">
            <v xml:space="preserve">  -----------------------</v>
          </cell>
          <cell r="D76" t="str">
            <v xml:space="preserve">  -----------------------</v>
          </cell>
          <cell r="E76" t="str">
            <v xml:space="preserve">  -----------------------</v>
          </cell>
          <cell r="F76" t="str">
            <v xml:space="preserve">  -----------------------</v>
          </cell>
          <cell r="G76" t="str">
            <v xml:space="preserve">  -----------------------</v>
          </cell>
          <cell r="H76" t="str">
            <v xml:space="preserve">  -----------------------</v>
          </cell>
          <cell r="I76" t="str">
            <v xml:space="preserve">  -----------------------</v>
          </cell>
          <cell r="J76" t="str">
            <v xml:space="preserve">  -----------------------</v>
          </cell>
          <cell r="K76" t="str">
            <v xml:space="preserve">  -----------------------</v>
          </cell>
          <cell r="L76" t="str">
            <v xml:space="preserve">  -----------------------</v>
          </cell>
        </row>
        <row r="77">
          <cell r="C77">
            <v>17429.48</v>
          </cell>
          <cell r="D77">
            <v>0</v>
          </cell>
          <cell r="E77">
            <v>17429.48</v>
          </cell>
          <cell r="F77">
            <v>2429.48</v>
          </cell>
          <cell r="G77">
            <v>0</v>
          </cell>
          <cell r="H77">
            <v>0</v>
          </cell>
          <cell r="I77">
            <v>2429.48</v>
          </cell>
          <cell r="J77">
            <v>15000</v>
          </cell>
          <cell r="K77">
            <v>0</v>
          </cell>
          <cell r="L77">
            <v>0</v>
          </cell>
        </row>
        <row r="79">
          <cell r="A79" t="str">
            <v>Departamento 4103 CDE PRESIDENCIA</v>
          </cell>
        </row>
        <row r="80">
          <cell r="A80" t="str">
            <v>00814</v>
          </cell>
          <cell r="B80" t="str">
            <v>Guerrero Torres Edgar Emmanuel</v>
          </cell>
          <cell r="C80">
            <v>17429.48</v>
          </cell>
          <cell r="D80">
            <v>0</v>
          </cell>
          <cell r="E80">
            <v>17429.48</v>
          </cell>
          <cell r="F80">
            <v>2429.48</v>
          </cell>
          <cell r="G80">
            <v>0</v>
          </cell>
          <cell r="H80">
            <v>0</v>
          </cell>
          <cell r="I80">
            <v>2429.48</v>
          </cell>
          <cell r="J80">
            <v>15000</v>
          </cell>
          <cell r="K80">
            <v>0</v>
          </cell>
          <cell r="L80">
            <v>0</v>
          </cell>
        </row>
        <row r="81">
          <cell r="A81" t="str">
            <v>00819</v>
          </cell>
          <cell r="B81" t="str">
            <v>Hernandez Garcia Ramiro</v>
          </cell>
          <cell r="C81">
            <v>23787.56</v>
          </cell>
          <cell r="D81">
            <v>0</v>
          </cell>
          <cell r="E81">
            <v>23787.56</v>
          </cell>
          <cell r="F81">
            <v>3787.56</v>
          </cell>
          <cell r="G81">
            <v>0</v>
          </cell>
          <cell r="H81">
            <v>0</v>
          </cell>
          <cell r="I81">
            <v>3787.56</v>
          </cell>
          <cell r="J81">
            <v>20000</v>
          </cell>
          <cell r="K81">
            <v>0</v>
          </cell>
          <cell r="L81">
            <v>0</v>
          </cell>
        </row>
        <row r="82">
          <cell r="A82" t="str">
            <v>00824</v>
          </cell>
          <cell r="B82" t="str">
            <v>Enriquez Sierra Juan Pablo</v>
          </cell>
          <cell r="C82">
            <v>17429.48</v>
          </cell>
          <cell r="D82">
            <v>0</v>
          </cell>
          <cell r="E82">
            <v>17429.48</v>
          </cell>
          <cell r="F82">
            <v>2429.48</v>
          </cell>
          <cell r="G82">
            <v>0</v>
          </cell>
          <cell r="H82">
            <v>0</v>
          </cell>
          <cell r="I82">
            <v>2429.48</v>
          </cell>
          <cell r="J82">
            <v>15000</v>
          </cell>
          <cell r="K82">
            <v>0</v>
          </cell>
          <cell r="L82">
            <v>0</v>
          </cell>
        </row>
        <row r="83">
          <cell r="A83" t="str">
            <v>Total Depto</v>
          </cell>
          <cell r="C83" t="str">
            <v xml:space="preserve">  -----------------------</v>
          </cell>
          <cell r="D83" t="str">
            <v xml:space="preserve">  -----------------------</v>
          </cell>
          <cell r="E83" t="str">
            <v xml:space="preserve">  -----------------------</v>
          </cell>
          <cell r="F83" t="str">
            <v xml:space="preserve">  -----------------------</v>
          </cell>
          <cell r="G83" t="str">
            <v xml:space="preserve">  -----------------------</v>
          </cell>
          <cell r="H83" t="str">
            <v xml:space="preserve">  -----------------------</v>
          </cell>
          <cell r="I83" t="str">
            <v xml:space="preserve">  -----------------------</v>
          </cell>
          <cell r="J83" t="str">
            <v xml:space="preserve">  -----------------------</v>
          </cell>
          <cell r="K83" t="str">
            <v xml:space="preserve">  -----------------------</v>
          </cell>
          <cell r="L83" t="str">
            <v xml:space="preserve">  -----------------------</v>
          </cell>
        </row>
        <row r="84">
          <cell r="C84">
            <v>58646.52</v>
          </cell>
          <cell r="D84">
            <v>0</v>
          </cell>
          <cell r="E84">
            <v>58646.52</v>
          </cell>
          <cell r="F84">
            <v>8646.52</v>
          </cell>
          <cell r="G84">
            <v>0</v>
          </cell>
          <cell r="H84">
            <v>0</v>
          </cell>
          <cell r="I84">
            <v>8646.52</v>
          </cell>
          <cell r="J84">
            <v>50000</v>
          </cell>
          <cell r="K84">
            <v>0</v>
          </cell>
          <cell r="L84">
            <v>0</v>
          </cell>
        </row>
        <row r="86">
          <cell r="A86" t="str">
            <v>Departamento 4105 CDE SECRETARIA DE ORGANIZACION</v>
          </cell>
        </row>
        <row r="87">
          <cell r="A87" t="str">
            <v>00397</v>
          </cell>
          <cell r="B87" t="str">
            <v>Ortiz Mora Jose Alberto</v>
          </cell>
          <cell r="C87">
            <v>13614.62</v>
          </cell>
          <cell r="D87">
            <v>0</v>
          </cell>
          <cell r="E87">
            <v>13614.62</v>
          </cell>
          <cell r="F87">
            <v>1614.62</v>
          </cell>
          <cell r="G87">
            <v>0</v>
          </cell>
          <cell r="H87">
            <v>0</v>
          </cell>
          <cell r="I87">
            <v>1614.62</v>
          </cell>
          <cell r="J87">
            <v>12000</v>
          </cell>
          <cell r="K87">
            <v>0</v>
          </cell>
          <cell r="L87">
            <v>0</v>
          </cell>
        </row>
        <row r="88">
          <cell r="A88" t="str">
            <v>00591</v>
          </cell>
          <cell r="B88" t="str">
            <v>Arreola Castañeda Alberto</v>
          </cell>
          <cell r="C88">
            <v>13614.62</v>
          </cell>
          <cell r="D88">
            <v>0</v>
          </cell>
          <cell r="E88">
            <v>13614.62</v>
          </cell>
          <cell r="F88">
            <v>1614.62</v>
          </cell>
          <cell r="G88">
            <v>0</v>
          </cell>
          <cell r="H88">
            <v>0</v>
          </cell>
          <cell r="I88">
            <v>1614.62</v>
          </cell>
          <cell r="J88">
            <v>12000</v>
          </cell>
          <cell r="K88">
            <v>0</v>
          </cell>
          <cell r="L88">
            <v>0</v>
          </cell>
        </row>
        <row r="89">
          <cell r="A89" t="str">
            <v>Total Depto</v>
          </cell>
          <cell r="C89" t="str">
            <v xml:space="preserve">  -----------------------</v>
          </cell>
          <cell r="D89" t="str">
            <v xml:space="preserve">  -----------------------</v>
          </cell>
          <cell r="E89" t="str">
            <v xml:space="preserve">  -----------------------</v>
          </cell>
          <cell r="F89" t="str">
            <v xml:space="preserve">  -----------------------</v>
          </cell>
          <cell r="G89" t="str">
            <v xml:space="preserve">  -----------------------</v>
          </cell>
          <cell r="H89" t="str">
            <v xml:space="preserve">  -----------------------</v>
          </cell>
          <cell r="I89" t="str">
            <v xml:space="preserve">  -----------------------</v>
          </cell>
          <cell r="J89" t="str">
            <v xml:space="preserve">  -----------------------</v>
          </cell>
          <cell r="K89" t="str">
            <v xml:space="preserve">  -----------------------</v>
          </cell>
          <cell r="L89" t="str">
            <v xml:space="preserve">  -----------------------</v>
          </cell>
        </row>
        <row r="90">
          <cell r="C90">
            <v>27229.24</v>
          </cell>
          <cell r="D90">
            <v>0</v>
          </cell>
          <cell r="E90">
            <v>27229.24</v>
          </cell>
          <cell r="F90">
            <v>3229.24</v>
          </cell>
          <cell r="G90">
            <v>0</v>
          </cell>
          <cell r="H90">
            <v>0</v>
          </cell>
          <cell r="I90">
            <v>3229.24</v>
          </cell>
          <cell r="J90">
            <v>24000</v>
          </cell>
          <cell r="K90">
            <v>0</v>
          </cell>
          <cell r="L90">
            <v>0</v>
          </cell>
        </row>
        <row r="92">
          <cell r="A92" t="str">
            <v>Departamento 4107 CDE SECRETARIA DE FINANZAS Y ADMINISTRA</v>
          </cell>
        </row>
        <row r="93">
          <cell r="A93" t="str">
            <v>00317</v>
          </cell>
          <cell r="B93" t="str">
            <v>Larios Calvario Manuel</v>
          </cell>
          <cell r="C93">
            <v>8476.32</v>
          </cell>
          <cell r="D93">
            <v>0</v>
          </cell>
          <cell r="E93">
            <v>8476.32</v>
          </cell>
          <cell r="F93">
            <v>676.32</v>
          </cell>
          <cell r="G93">
            <v>0</v>
          </cell>
          <cell r="H93">
            <v>0</v>
          </cell>
          <cell r="I93">
            <v>676.32</v>
          </cell>
          <cell r="J93">
            <v>7800</v>
          </cell>
          <cell r="K93">
            <v>0</v>
          </cell>
          <cell r="L93">
            <v>0</v>
          </cell>
        </row>
        <row r="94">
          <cell r="A94" t="str">
            <v>00750</v>
          </cell>
          <cell r="B94" t="str">
            <v>Luna Medrano Cesar Alejandro</v>
          </cell>
          <cell r="C94">
            <v>9895.57</v>
          </cell>
          <cell r="D94">
            <v>0</v>
          </cell>
          <cell r="E94">
            <v>9895.57</v>
          </cell>
          <cell r="F94">
            <v>895.57</v>
          </cell>
          <cell r="G94">
            <v>0</v>
          </cell>
          <cell r="H94">
            <v>0</v>
          </cell>
          <cell r="I94">
            <v>895.57</v>
          </cell>
          <cell r="J94">
            <v>9000</v>
          </cell>
          <cell r="K94">
            <v>0</v>
          </cell>
          <cell r="L94">
            <v>0</v>
          </cell>
        </row>
        <row r="95">
          <cell r="A95" t="str">
            <v>Total Depto</v>
          </cell>
          <cell r="C95" t="str">
            <v xml:space="preserve">  -----------------------</v>
          </cell>
          <cell r="D95" t="str">
            <v xml:space="preserve">  -----------------------</v>
          </cell>
          <cell r="E95" t="str">
            <v xml:space="preserve">  -----------------------</v>
          </cell>
          <cell r="F95" t="str">
            <v xml:space="preserve">  -----------------------</v>
          </cell>
          <cell r="G95" t="str">
            <v xml:space="preserve">  -----------------------</v>
          </cell>
          <cell r="H95" t="str">
            <v xml:space="preserve">  -----------------------</v>
          </cell>
          <cell r="I95" t="str">
            <v xml:space="preserve">  -----------------------</v>
          </cell>
          <cell r="J95" t="str">
            <v xml:space="preserve">  -----------------------</v>
          </cell>
          <cell r="K95" t="str">
            <v xml:space="preserve">  -----------------------</v>
          </cell>
          <cell r="L95" t="str">
            <v xml:space="preserve">  -----------------------</v>
          </cell>
        </row>
        <row r="96">
          <cell r="C96">
            <v>18371.89</v>
          </cell>
          <cell r="D96">
            <v>0</v>
          </cell>
          <cell r="E96">
            <v>18371.89</v>
          </cell>
          <cell r="F96">
            <v>1571.89</v>
          </cell>
          <cell r="G96">
            <v>0</v>
          </cell>
          <cell r="H96">
            <v>0</v>
          </cell>
          <cell r="I96">
            <v>1571.89</v>
          </cell>
          <cell r="J96">
            <v>16800</v>
          </cell>
          <cell r="K96">
            <v>0</v>
          </cell>
          <cell r="L96">
            <v>0</v>
          </cell>
        </row>
        <row r="98">
          <cell r="A98" t="str">
            <v>Departamento 4108 CDE SECRETARIA DE GESTION SOCIAL</v>
          </cell>
        </row>
        <row r="99">
          <cell r="A99" t="str">
            <v>00553</v>
          </cell>
          <cell r="B99" t="str">
            <v>De La Torre Gonzalez Juan Carlos</v>
          </cell>
          <cell r="C99">
            <v>17429.48</v>
          </cell>
          <cell r="D99">
            <v>0</v>
          </cell>
          <cell r="E99">
            <v>17429.48</v>
          </cell>
          <cell r="F99">
            <v>2429.48</v>
          </cell>
          <cell r="G99">
            <v>0</v>
          </cell>
          <cell r="H99">
            <v>0</v>
          </cell>
          <cell r="I99">
            <v>2429.48</v>
          </cell>
          <cell r="J99">
            <v>15000</v>
          </cell>
          <cell r="K99">
            <v>0</v>
          </cell>
          <cell r="L99">
            <v>0</v>
          </cell>
        </row>
        <row r="100">
          <cell r="A100" t="str">
            <v>Total Depto</v>
          </cell>
          <cell r="C100" t="str">
            <v xml:space="preserve">  -----------------------</v>
          </cell>
          <cell r="D100" t="str">
            <v xml:space="preserve">  -----------------------</v>
          </cell>
          <cell r="E100" t="str">
            <v xml:space="preserve">  -----------------------</v>
          </cell>
          <cell r="F100" t="str">
            <v xml:space="preserve">  -----------------------</v>
          </cell>
          <cell r="G100" t="str">
            <v xml:space="preserve">  -----------------------</v>
          </cell>
          <cell r="H100" t="str">
            <v xml:space="preserve">  -----------------------</v>
          </cell>
          <cell r="I100" t="str">
            <v xml:space="preserve">  -----------------------</v>
          </cell>
          <cell r="J100" t="str">
            <v xml:space="preserve">  -----------------------</v>
          </cell>
          <cell r="K100" t="str">
            <v xml:space="preserve">  -----------------------</v>
          </cell>
          <cell r="L100" t="str">
            <v xml:space="preserve">  -----------------------</v>
          </cell>
        </row>
        <row r="101">
          <cell r="C101">
            <v>17429.48</v>
          </cell>
          <cell r="D101">
            <v>0</v>
          </cell>
          <cell r="E101">
            <v>17429.48</v>
          </cell>
          <cell r="F101">
            <v>2429.48</v>
          </cell>
          <cell r="G101">
            <v>0</v>
          </cell>
          <cell r="H101">
            <v>0</v>
          </cell>
          <cell r="I101">
            <v>2429.48</v>
          </cell>
          <cell r="J101">
            <v>15000</v>
          </cell>
          <cell r="K101">
            <v>0</v>
          </cell>
          <cell r="L101">
            <v>0</v>
          </cell>
        </row>
        <row r="103">
          <cell r="A103" t="str">
            <v>Departamento 4112 CDE SECRETARIA TECNICA DEL CPE</v>
          </cell>
        </row>
        <row r="104">
          <cell r="A104" t="str">
            <v>00746</v>
          </cell>
          <cell r="B104" t="str">
            <v>Gonzalez Ramirez Miriam Noemi</v>
          </cell>
          <cell r="C104">
            <v>8139.7</v>
          </cell>
          <cell r="D104">
            <v>0</v>
          </cell>
          <cell r="E104">
            <v>8139.7</v>
          </cell>
          <cell r="F104">
            <v>639.70000000000005</v>
          </cell>
          <cell r="G104">
            <v>0</v>
          </cell>
          <cell r="H104">
            <v>0</v>
          </cell>
          <cell r="I104">
            <v>639.70000000000005</v>
          </cell>
          <cell r="J104">
            <v>7500</v>
          </cell>
          <cell r="K104">
            <v>0</v>
          </cell>
          <cell r="L104">
            <v>0</v>
          </cell>
        </row>
        <row r="105">
          <cell r="A105" t="str">
            <v>00879</v>
          </cell>
          <cell r="B105" t="str">
            <v>López Samano Claudia</v>
          </cell>
          <cell r="C105">
            <v>8139.7</v>
          </cell>
          <cell r="D105">
            <v>0</v>
          </cell>
          <cell r="E105">
            <v>8139.7</v>
          </cell>
          <cell r="F105">
            <v>639.70000000000005</v>
          </cell>
          <cell r="G105">
            <v>0</v>
          </cell>
          <cell r="H105">
            <v>0</v>
          </cell>
          <cell r="I105">
            <v>639.70000000000005</v>
          </cell>
          <cell r="J105">
            <v>7500</v>
          </cell>
          <cell r="K105">
            <v>0</v>
          </cell>
          <cell r="L105">
            <v>0</v>
          </cell>
        </row>
        <row r="106">
          <cell r="A106" t="str">
            <v>Total Depto</v>
          </cell>
          <cell r="C106" t="str">
            <v xml:space="preserve">  -----------------------</v>
          </cell>
          <cell r="D106" t="str">
            <v xml:space="preserve">  -----------------------</v>
          </cell>
          <cell r="E106" t="str">
            <v xml:space="preserve">  -----------------------</v>
          </cell>
          <cell r="F106" t="str">
            <v xml:space="preserve">  -----------------------</v>
          </cell>
          <cell r="G106" t="str">
            <v xml:space="preserve">  -----------------------</v>
          </cell>
          <cell r="H106" t="str">
            <v xml:space="preserve">  -----------------------</v>
          </cell>
          <cell r="I106" t="str">
            <v xml:space="preserve">  -----------------------</v>
          </cell>
          <cell r="J106" t="str">
            <v xml:space="preserve">  -----------------------</v>
          </cell>
          <cell r="K106" t="str">
            <v xml:space="preserve">  -----------------------</v>
          </cell>
          <cell r="L106" t="str">
            <v xml:space="preserve">  -----------------------</v>
          </cell>
        </row>
        <row r="107">
          <cell r="C107">
            <v>16279.4</v>
          </cell>
          <cell r="D107">
            <v>0</v>
          </cell>
          <cell r="E107">
            <v>16279.4</v>
          </cell>
          <cell r="F107">
            <v>1279.4000000000001</v>
          </cell>
          <cell r="G107">
            <v>0</v>
          </cell>
          <cell r="H107">
            <v>0</v>
          </cell>
          <cell r="I107">
            <v>1279.4000000000001</v>
          </cell>
          <cell r="J107">
            <v>15000</v>
          </cell>
          <cell r="K107">
            <v>0</v>
          </cell>
          <cell r="L107">
            <v>0</v>
          </cell>
        </row>
        <row r="109">
          <cell r="A109" t="str">
            <v>Departamento 4118 CDE COMISION ESTATAL DE PROCESOS INTERN</v>
          </cell>
        </row>
        <row r="110">
          <cell r="A110" t="str">
            <v>00352</v>
          </cell>
          <cell r="B110" t="str">
            <v>Iñiguez Ibarra Gustavo</v>
          </cell>
          <cell r="C110">
            <v>11110.73</v>
          </cell>
          <cell r="D110">
            <v>0</v>
          </cell>
          <cell r="E110">
            <v>11110.73</v>
          </cell>
          <cell r="F110">
            <v>1110.73</v>
          </cell>
          <cell r="G110">
            <v>0</v>
          </cell>
          <cell r="H110">
            <v>0</v>
          </cell>
          <cell r="I110">
            <v>1110.73</v>
          </cell>
          <cell r="J110">
            <v>10000</v>
          </cell>
          <cell r="K110">
            <v>0</v>
          </cell>
          <cell r="L110">
            <v>0</v>
          </cell>
        </row>
        <row r="111">
          <cell r="A111" t="str">
            <v>Total Depto</v>
          </cell>
          <cell r="C111" t="str">
            <v xml:space="preserve">  -----------------------</v>
          </cell>
          <cell r="D111" t="str">
            <v xml:space="preserve">  -----------------------</v>
          </cell>
          <cell r="E111" t="str">
            <v xml:space="preserve">  -----------------------</v>
          </cell>
          <cell r="F111" t="str">
            <v xml:space="preserve">  -----------------------</v>
          </cell>
          <cell r="G111" t="str">
            <v xml:space="preserve">  -----------------------</v>
          </cell>
          <cell r="H111" t="str">
            <v xml:space="preserve">  -----------------------</v>
          </cell>
          <cell r="I111" t="str">
            <v xml:space="preserve">  -----------------------</v>
          </cell>
          <cell r="J111" t="str">
            <v xml:space="preserve">  -----------------------</v>
          </cell>
          <cell r="K111" t="str">
            <v xml:space="preserve">  -----------------------</v>
          </cell>
          <cell r="L111" t="str">
            <v xml:space="preserve">  -----------------------</v>
          </cell>
        </row>
        <row r="112">
          <cell r="C112">
            <v>11110.73</v>
          </cell>
          <cell r="D112">
            <v>0</v>
          </cell>
          <cell r="E112">
            <v>11110.73</v>
          </cell>
          <cell r="F112">
            <v>1110.73</v>
          </cell>
          <cell r="G112">
            <v>0</v>
          </cell>
          <cell r="H112">
            <v>0</v>
          </cell>
          <cell r="I112">
            <v>1110.73</v>
          </cell>
          <cell r="J112">
            <v>10000</v>
          </cell>
          <cell r="K112">
            <v>0</v>
          </cell>
          <cell r="L112">
            <v>0</v>
          </cell>
        </row>
        <row r="114">
          <cell r="A114" t="str">
            <v>Departamento 4221 COM MUN TONALA</v>
          </cell>
        </row>
        <row r="115">
          <cell r="A115" t="str">
            <v>00825</v>
          </cell>
          <cell r="B115" t="str">
            <v>Rivas Padilla  Margarita</v>
          </cell>
          <cell r="C115">
            <v>16602.93</v>
          </cell>
          <cell r="D115">
            <v>0</v>
          </cell>
          <cell r="E115">
            <v>16602.93</v>
          </cell>
          <cell r="F115">
            <v>2252.9299999999998</v>
          </cell>
          <cell r="G115">
            <v>0</v>
          </cell>
          <cell r="H115">
            <v>0</v>
          </cell>
          <cell r="I115">
            <v>2252.9299999999998</v>
          </cell>
          <cell r="J115">
            <v>14350</v>
          </cell>
          <cell r="K115">
            <v>0</v>
          </cell>
          <cell r="L115">
            <v>0</v>
          </cell>
        </row>
        <row r="116">
          <cell r="A116" t="str">
            <v>Total Depto</v>
          </cell>
          <cell r="C116" t="str">
            <v xml:space="preserve">  -----------------------</v>
          </cell>
          <cell r="D116" t="str">
            <v xml:space="preserve">  -----------------------</v>
          </cell>
          <cell r="E116" t="str">
            <v xml:space="preserve">  -----------------------</v>
          </cell>
          <cell r="F116" t="str">
            <v xml:space="preserve">  -----------------------</v>
          </cell>
          <cell r="G116" t="str">
            <v xml:space="preserve">  -----------------------</v>
          </cell>
          <cell r="H116" t="str">
            <v xml:space="preserve">  -----------------------</v>
          </cell>
          <cell r="I116" t="str">
            <v xml:space="preserve">  -----------------------</v>
          </cell>
          <cell r="J116" t="str">
            <v xml:space="preserve">  -----------------------</v>
          </cell>
          <cell r="K116" t="str">
            <v xml:space="preserve">  -----------------------</v>
          </cell>
          <cell r="L116" t="str">
            <v xml:space="preserve">  -----------------------</v>
          </cell>
        </row>
        <row r="117">
          <cell r="C117">
            <v>16602.93</v>
          </cell>
          <cell r="D117">
            <v>0</v>
          </cell>
          <cell r="E117">
            <v>16602.93</v>
          </cell>
          <cell r="F117">
            <v>2252.9299999999998</v>
          </cell>
          <cell r="G117">
            <v>0</v>
          </cell>
          <cell r="H117">
            <v>0</v>
          </cell>
          <cell r="I117">
            <v>2252.9299999999998</v>
          </cell>
          <cell r="J117">
            <v>14350</v>
          </cell>
          <cell r="K117">
            <v>0</v>
          </cell>
          <cell r="L117">
            <v>0</v>
          </cell>
        </row>
        <row r="119">
          <cell r="A119" t="str">
            <v>Departamento 4303 SECT FRENTE JUVENIL REVOLUCIONARIO</v>
          </cell>
        </row>
        <row r="120">
          <cell r="A120" t="str">
            <v>00755</v>
          </cell>
          <cell r="B120" t="str">
            <v>Chavez Mora Jesus Armando</v>
          </cell>
          <cell r="C120">
            <v>8139.7</v>
          </cell>
          <cell r="D120">
            <v>0</v>
          </cell>
          <cell r="E120">
            <v>8139.7</v>
          </cell>
          <cell r="F120">
            <v>639.70000000000005</v>
          </cell>
          <cell r="G120">
            <v>0</v>
          </cell>
          <cell r="H120">
            <v>0</v>
          </cell>
          <cell r="I120">
            <v>639.70000000000005</v>
          </cell>
          <cell r="J120">
            <v>7500</v>
          </cell>
          <cell r="K120">
            <v>0</v>
          </cell>
          <cell r="L120">
            <v>0</v>
          </cell>
        </row>
        <row r="121">
          <cell r="A121" t="str">
            <v>00882</v>
          </cell>
          <cell r="B121" t="str">
            <v>Cisneros Gabriel Juan Fernando</v>
          </cell>
          <cell r="C121">
            <v>8139.7</v>
          </cell>
          <cell r="D121">
            <v>0</v>
          </cell>
          <cell r="E121">
            <v>8139.7</v>
          </cell>
          <cell r="F121">
            <v>639.70000000000005</v>
          </cell>
          <cell r="G121">
            <v>0</v>
          </cell>
          <cell r="H121">
            <v>0</v>
          </cell>
          <cell r="I121">
            <v>639.70000000000005</v>
          </cell>
          <cell r="J121">
            <v>7500</v>
          </cell>
          <cell r="K121">
            <v>0</v>
          </cell>
          <cell r="L121">
            <v>0</v>
          </cell>
        </row>
        <row r="122">
          <cell r="A122" t="str">
            <v>Total Depto</v>
          </cell>
          <cell r="C122" t="str">
            <v xml:space="preserve">  -----------------------</v>
          </cell>
          <cell r="D122" t="str">
            <v xml:space="preserve">  -----------------------</v>
          </cell>
          <cell r="E122" t="str">
            <v xml:space="preserve">  -----------------------</v>
          </cell>
          <cell r="F122" t="str">
            <v xml:space="preserve">  -----------------------</v>
          </cell>
          <cell r="G122" t="str">
            <v xml:space="preserve">  -----------------------</v>
          </cell>
          <cell r="H122" t="str">
            <v xml:space="preserve">  -----------------------</v>
          </cell>
          <cell r="I122" t="str">
            <v xml:space="preserve">  -----------------------</v>
          </cell>
          <cell r="J122" t="str">
            <v xml:space="preserve">  -----------------------</v>
          </cell>
          <cell r="K122" t="str">
            <v xml:space="preserve">  -----------------------</v>
          </cell>
          <cell r="L122" t="str">
            <v xml:space="preserve">  -----------------------</v>
          </cell>
        </row>
        <row r="123">
          <cell r="C123">
            <v>16279.4</v>
          </cell>
          <cell r="D123">
            <v>0</v>
          </cell>
          <cell r="E123">
            <v>16279.4</v>
          </cell>
          <cell r="F123">
            <v>1279.4000000000001</v>
          </cell>
          <cell r="G123">
            <v>0</v>
          </cell>
          <cell r="H123">
            <v>0</v>
          </cell>
          <cell r="I123">
            <v>1279.4000000000001</v>
          </cell>
          <cell r="J123">
            <v>15000</v>
          </cell>
          <cell r="K123">
            <v>0</v>
          </cell>
          <cell r="L123">
            <v>0</v>
          </cell>
        </row>
        <row r="125">
          <cell r="A125" t="str">
            <v>Departamento 4501 ORG CNC</v>
          </cell>
        </row>
        <row r="126">
          <cell r="A126" t="str">
            <v>00614</v>
          </cell>
          <cell r="B126" t="str">
            <v>Gonzalez Vizcaino Maria Lucia</v>
          </cell>
          <cell r="C126">
            <v>11110.73</v>
          </cell>
          <cell r="D126">
            <v>0</v>
          </cell>
          <cell r="E126">
            <v>11110.73</v>
          </cell>
          <cell r="F126">
            <v>1110.73</v>
          </cell>
          <cell r="G126">
            <v>0</v>
          </cell>
          <cell r="H126">
            <v>0</v>
          </cell>
          <cell r="I126">
            <v>1110.73</v>
          </cell>
          <cell r="J126">
            <v>10000</v>
          </cell>
          <cell r="K126">
            <v>0</v>
          </cell>
          <cell r="L126">
            <v>0</v>
          </cell>
        </row>
        <row r="127">
          <cell r="A127" t="str">
            <v>00830</v>
          </cell>
          <cell r="B127" t="str">
            <v>Chavira Vargas Jose Trinidad</v>
          </cell>
          <cell r="C127">
            <v>8705.1</v>
          </cell>
          <cell r="D127">
            <v>0</v>
          </cell>
          <cell r="E127">
            <v>8705.1</v>
          </cell>
          <cell r="F127">
            <v>705.1</v>
          </cell>
          <cell r="G127">
            <v>0</v>
          </cell>
          <cell r="H127">
            <v>0</v>
          </cell>
          <cell r="I127">
            <v>705.1</v>
          </cell>
          <cell r="J127">
            <v>8000</v>
          </cell>
          <cell r="K127">
            <v>0</v>
          </cell>
          <cell r="L127">
            <v>0</v>
          </cell>
        </row>
        <row r="128">
          <cell r="A128" t="str">
            <v>00878</v>
          </cell>
          <cell r="B128" t="str">
            <v>Ayala  Rodriguez Eliazer</v>
          </cell>
          <cell r="C128">
            <v>20000</v>
          </cell>
          <cell r="D128">
            <v>0</v>
          </cell>
          <cell r="E128">
            <v>20000</v>
          </cell>
          <cell r="F128">
            <v>2978.54</v>
          </cell>
          <cell r="G128">
            <v>0</v>
          </cell>
          <cell r="H128">
            <v>0</v>
          </cell>
          <cell r="I128">
            <v>2978.54</v>
          </cell>
          <cell r="J128">
            <v>17021.46</v>
          </cell>
          <cell r="K128">
            <v>0</v>
          </cell>
          <cell r="L128">
            <v>0</v>
          </cell>
        </row>
        <row r="129">
          <cell r="A129" t="str">
            <v>Total Depto</v>
          </cell>
          <cell r="C129" t="str">
            <v xml:space="preserve">  -----------------------</v>
          </cell>
          <cell r="D129" t="str">
            <v xml:space="preserve">  -----------------------</v>
          </cell>
          <cell r="E129" t="str">
            <v xml:space="preserve">  -----------------------</v>
          </cell>
          <cell r="F129" t="str">
            <v xml:space="preserve">  -----------------------</v>
          </cell>
          <cell r="G129" t="str">
            <v xml:space="preserve">  -----------------------</v>
          </cell>
          <cell r="H129" t="str">
            <v xml:space="preserve">  -----------------------</v>
          </cell>
          <cell r="I129" t="str">
            <v xml:space="preserve">  -----------------------</v>
          </cell>
          <cell r="J129" t="str">
            <v xml:space="preserve">  -----------------------</v>
          </cell>
          <cell r="K129" t="str">
            <v xml:space="preserve">  -----------------------</v>
          </cell>
          <cell r="L129" t="str">
            <v xml:space="preserve">  -----------------------</v>
          </cell>
        </row>
        <row r="130">
          <cell r="C130">
            <v>39815.83</v>
          </cell>
          <cell r="D130">
            <v>0</v>
          </cell>
          <cell r="E130">
            <v>39815.83</v>
          </cell>
          <cell r="F130">
            <v>4794.37</v>
          </cell>
          <cell r="G130">
            <v>0</v>
          </cell>
          <cell r="H130">
            <v>0</v>
          </cell>
          <cell r="I130">
            <v>4794.37</v>
          </cell>
          <cell r="J130">
            <v>35021.46</v>
          </cell>
          <cell r="K130">
            <v>0</v>
          </cell>
          <cell r="L130">
            <v>0</v>
          </cell>
        </row>
        <row r="132">
          <cell r="A132" t="str">
            <v>Departamento 4502 ORG CNOP</v>
          </cell>
        </row>
        <row r="133">
          <cell r="A133" t="str">
            <v>00877</v>
          </cell>
          <cell r="B133" t="str">
            <v>Martinez Espinoza Maria Veronica</v>
          </cell>
          <cell r="C133">
            <v>20000</v>
          </cell>
          <cell r="D133">
            <v>0</v>
          </cell>
          <cell r="E133">
            <v>20000</v>
          </cell>
          <cell r="F133">
            <v>2978.54</v>
          </cell>
          <cell r="G133">
            <v>0</v>
          </cell>
          <cell r="H133">
            <v>0</v>
          </cell>
          <cell r="I133">
            <v>2978.54</v>
          </cell>
          <cell r="J133">
            <v>17021.46</v>
          </cell>
          <cell r="K133">
            <v>0</v>
          </cell>
          <cell r="L133">
            <v>0</v>
          </cell>
        </row>
        <row r="134">
          <cell r="A134" t="str">
            <v>Total Depto</v>
          </cell>
          <cell r="C134" t="str">
            <v xml:space="preserve">  -----------------------</v>
          </cell>
          <cell r="D134" t="str">
            <v xml:space="preserve">  -----------------------</v>
          </cell>
          <cell r="E134" t="str">
            <v xml:space="preserve">  -----------------------</v>
          </cell>
          <cell r="F134" t="str">
            <v xml:space="preserve">  -----------------------</v>
          </cell>
          <cell r="G134" t="str">
            <v xml:space="preserve">  -----------------------</v>
          </cell>
          <cell r="H134" t="str">
            <v xml:space="preserve">  -----------------------</v>
          </cell>
          <cell r="I134" t="str">
            <v xml:space="preserve">  -----------------------</v>
          </cell>
          <cell r="J134" t="str">
            <v xml:space="preserve">  -----------------------</v>
          </cell>
          <cell r="K134" t="str">
            <v xml:space="preserve">  -----------------------</v>
          </cell>
          <cell r="L134" t="str">
            <v xml:space="preserve">  -----------------------</v>
          </cell>
        </row>
        <row r="135">
          <cell r="C135">
            <v>20000</v>
          </cell>
          <cell r="D135">
            <v>0</v>
          </cell>
          <cell r="E135">
            <v>20000</v>
          </cell>
          <cell r="F135">
            <v>2978.54</v>
          </cell>
          <cell r="G135">
            <v>0</v>
          </cell>
          <cell r="H135">
            <v>0</v>
          </cell>
          <cell r="I135">
            <v>2978.54</v>
          </cell>
          <cell r="J135">
            <v>17021.46</v>
          </cell>
          <cell r="K135">
            <v>0</v>
          </cell>
          <cell r="L135">
            <v>0</v>
          </cell>
        </row>
        <row r="137">
          <cell r="A137" t="str">
            <v>Departamento 4712 COM MUN ZAPOPAN</v>
          </cell>
        </row>
        <row r="138">
          <cell r="A138" t="str">
            <v>00842</v>
          </cell>
          <cell r="B138" t="str">
            <v>Becerra Iñiguez Julio Ricardo</v>
          </cell>
          <cell r="C138">
            <v>3177.8</v>
          </cell>
          <cell r="D138">
            <v>0</v>
          </cell>
          <cell r="E138">
            <v>3177.8</v>
          </cell>
          <cell r="F138">
            <v>177.8</v>
          </cell>
          <cell r="G138">
            <v>0</v>
          </cell>
          <cell r="H138">
            <v>0</v>
          </cell>
          <cell r="I138">
            <v>177.8</v>
          </cell>
          <cell r="J138">
            <v>3000</v>
          </cell>
          <cell r="K138">
            <v>0</v>
          </cell>
          <cell r="L138">
            <v>0</v>
          </cell>
        </row>
        <row r="139">
          <cell r="A139" t="str">
            <v>Total Depto</v>
          </cell>
          <cell r="C139" t="str">
            <v xml:space="preserve">  -----------------------</v>
          </cell>
          <cell r="D139" t="str">
            <v xml:space="preserve">  -----------------------</v>
          </cell>
          <cell r="E139" t="str">
            <v xml:space="preserve">  -----------------------</v>
          </cell>
          <cell r="F139" t="str">
            <v xml:space="preserve">  -----------------------</v>
          </cell>
          <cell r="G139" t="str">
            <v xml:space="preserve">  -----------------------</v>
          </cell>
          <cell r="H139" t="str">
            <v xml:space="preserve">  -----------------------</v>
          </cell>
          <cell r="I139" t="str">
            <v xml:space="preserve">  -----------------------</v>
          </cell>
          <cell r="J139" t="str">
            <v xml:space="preserve">  -----------------------</v>
          </cell>
          <cell r="K139" t="str">
            <v xml:space="preserve">  -----------------------</v>
          </cell>
          <cell r="L139" t="str">
            <v xml:space="preserve">  -----------------------</v>
          </cell>
        </row>
        <row r="140">
          <cell r="C140">
            <v>3177.8</v>
          </cell>
          <cell r="D140">
            <v>0</v>
          </cell>
          <cell r="E140">
            <v>3177.8</v>
          </cell>
          <cell r="F140">
            <v>177.8</v>
          </cell>
          <cell r="G140">
            <v>0</v>
          </cell>
          <cell r="H140">
            <v>0</v>
          </cell>
          <cell r="I140">
            <v>177.8</v>
          </cell>
          <cell r="J140">
            <v>3000</v>
          </cell>
          <cell r="K140">
            <v>0</v>
          </cell>
          <cell r="L140">
            <v>0</v>
          </cell>
        </row>
        <row r="142">
          <cell r="A142" t="str">
            <v>Departamento 4741 COM MUN GUADALAJARA</v>
          </cell>
        </row>
        <row r="143">
          <cell r="A143" t="str">
            <v>00294</v>
          </cell>
          <cell r="B143" t="str">
            <v>Hernandez Rangel Jose Guadalupe</v>
          </cell>
          <cell r="C143">
            <v>4000</v>
          </cell>
          <cell r="D143">
            <v>0</v>
          </cell>
          <cell r="E143">
            <v>4000</v>
          </cell>
          <cell r="F143">
            <v>230.08</v>
          </cell>
          <cell r="G143">
            <v>0</v>
          </cell>
          <cell r="H143">
            <v>0</v>
          </cell>
          <cell r="I143">
            <v>230.08</v>
          </cell>
          <cell r="J143">
            <v>3769.92</v>
          </cell>
          <cell r="K143">
            <v>0</v>
          </cell>
          <cell r="L143">
            <v>0</v>
          </cell>
        </row>
        <row r="144">
          <cell r="A144" t="str">
            <v>00617</v>
          </cell>
          <cell r="B144" t="str">
            <v>Ladron De Guevara Gonzalez Miriam Janeth</v>
          </cell>
          <cell r="C144">
            <v>8705.1</v>
          </cell>
          <cell r="D144">
            <v>0</v>
          </cell>
          <cell r="E144">
            <v>8705.1</v>
          </cell>
          <cell r="F144">
            <v>705.1</v>
          </cell>
          <cell r="G144">
            <v>0</v>
          </cell>
          <cell r="H144">
            <v>0</v>
          </cell>
          <cell r="I144">
            <v>705.1</v>
          </cell>
          <cell r="J144">
            <v>8000</v>
          </cell>
          <cell r="K144">
            <v>0</v>
          </cell>
          <cell r="L144">
            <v>0</v>
          </cell>
        </row>
        <row r="145">
          <cell r="A145" t="str">
            <v>00774</v>
          </cell>
          <cell r="B145" t="str">
            <v>Aviña Contreras Gerardo Gustavo</v>
          </cell>
          <cell r="C145">
            <v>8705.1</v>
          </cell>
          <cell r="D145">
            <v>0</v>
          </cell>
          <cell r="E145">
            <v>8705.1</v>
          </cell>
          <cell r="F145">
            <v>705.1</v>
          </cell>
          <cell r="G145">
            <v>0</v>
          </cell>
          <cell r="H145">
            <v>0</v>
          </cell>
          <cell r="I145">
            <v>705.1</v>
          </cell>
          <cell r="J145">
            <v>8000</v>
          </cell>
          <cell r="K145">
            <v>0</v>
          </cell>
          <cell r="L145">
            <v>0</v>
          </cell>
        </row>
        <row r="146">
          <cell r="A146" t="str">
            <v>00876</v>
          </cell>
          <cell r="B146" t="str">
            <v>Camiruaga López Monica Del Carmen</v>
          </cell>
          <cell r="C146">
            <v>8705.1</v>
          </cell>
          <cell r="D146">
            <v>0</v>
          </cell>
          <cell r="E146">
            <v>8705.1</v>
          </cell>
          <cell r="F146">
            <v>705.1</v>
          </cell>
          <cell r="G146">
            <v>0</v>
          </cell>
          <cell r="H146">
            <v>0</v>
          </cell>
          <cell r="I146">
            <v>705.1</v>
          </cell>
          <cell r="J146">
            <v>8000</v>
          </cell>
          <cell r="K146">
            <v>0</v>
          </cell>
          <cell r="L146">
            <v>0</v>
          </cell>
        </row>
        <row r="147">
          <cell r="A147" t="str">
            <v>Total Depto</v>
          </cell>
          <cell r="C147" t="str">
            <v xml:space="preserve">  -----------------------</v>
          </cell>
          <cell r="D147" t="str">
            <v xml:space="preserve">  -----------------------</v>
          </cell>
          <cell r="E147" t="str">
            <v xml:space="preserve">  -----------------------</v>
          </cell>
          <cell r="F147" t="str">
            <v xml:space="preserve">  -----------------------</v>
          </cell>
          <cell r="G147" t="str">
            <v xml:space="preserve">  -----------------------</v>
          </cell>
          <cell r="H147" t="str">
            <v xml:space="preserve">  -----------------------</v>
          </cell>
          <cell r="I147" t="str">
            <v xml:space="preserve">  -----------------------</v>
          </cell>
          <cell r="J147" t="str">
            <v xml:space="preserve">  -----------------------</v>
          </cell>
          <cell r="K147" t="str">
            <v xml:space="preserve">  -----------------------</v>
          </cell>
          <cell r="L147" t="str">
            <v xml:space="preserve">  -----------------------</v>
          </cell>
        </row>
        <row r="148">
          <cell r="C148">
            <v>30115.3</v>
          </cell>
          <cell r="D148">
            <v>0</v>
          </cell>
          <cell r="E148">
            <v>30115.3</v>
          </cell>
          <cell r="F148">
            <v>2345.38</v>
          </cell>
          <cell r="G148">
            <v>0</v>
          </cell>
          <cell r="H148">
            <v>0</v>
          </cell>
          <cell r="I148">
            <v>2345.38</v>
          </cell>
          <cell r="J148">
            <v>27769.919999999998</v>
          </cell>
          <cell r="K148">
            <v>0</v>
          </cell>
          <cell r="L148">
            <v>0</v>
          </cell>
        </row>
        <row r="150">
          <cell r="A150" t="str">
            <v>Departamento 4799 COM MUN TLAQUEPAQUE</v>
          </cell>
        </row>
        <row r="151">
          <cell r="A151" t="str">
            <v>00846</v>
          </cell>
          <cell r="B151" t="str">
            <v>Gonzalez Real Blanca Lucero</v>
          </cell>
          <cell r="C151">
            <v>3744</v>
          </cell>
          <cell r="D151">
            <v>0</v>
          </cell>
          <cell r="E151">
            <v>3744</v>
          </cell>
          <cell r="F151">
            <v>213.7</v>
          </cell>
          <cell r="G151">
            <v>0</v>
          </cell>
          <cell r="H151">
            <v>0</v>
          </cell>
          <cell r="I151">
            <v>213.7</v>
          </cell>
          <cell r="J151">
            <v>3530.3</v>
          </cell>
          <cell r="K151">
            <v>0</v>
          </cell>
          <cell r="L151">
            <v>0</v>
          </cell>
        </row>
        <row r="152">
          <cell r="A152" t="str">
            <v>Total Depto</v>
          </cell>
          <cell r="C152" t="str">
            <v xml:space="preserve">  -----------------------</v>
          </cell>
          <cell r="D152" t="str">
            <v xml:space="preserve">  -----------------------</v>
          </cell>
          <cell r="E152" t="str">
            <v xml:space="preserve">  -----------------------</v>
          </cell>
          <cell r="F152" t="str">
            <v xml:space="preserve">  -----------------------</v>
          </cell>
          <cell r="G152" t="str">
            <v xml:space="preserve">  -----------------------</v>
          </cell>
          <cell r="H152" t="str">
            <v xml:space="preserve">  -----------------------</v>
          </cell>
          <cell r="I152" t="str">
            <v xml:space="preserve">  -----------------------</v>
          </cell>
          <cell r="J152" t="str">
            <v xml:space="preserve">  -----------------------</v>
          </cell>
          <cell r="K152" t="str">
            <v xml:space="preserve">  -----------------------</v>
          </cell>
          <cell r="L152" t="str">
            <v xml:space="preserve">  -----------------------</v>
          </cell>
        </row>
        <row r="153">
          <cell r="C153">
            <v>3744</v>
          </cell>
          <cell r="D153">
            <v>0</v>
          </cell>
          <cell r="E153">
            <v>3744</v>
          </cell>
          <cell r="F153">
            <v>213.7</v>
          </cell>
          <cell r="G153">
            <v>0</v>
          </cell>
          <cell r="H153">
            <v>0</v>
          </cell>
          <cell r="I153">
            <v>213.7</v>
          </cell>
          <cell r="J153">
            <v>3530.3</v>
          </cell>
          <cell r="K153">
            <v>0</v>
          </cell>
          <cell r="L153">
            <v>0</v>
          </cell>
        </row>
        <row r="155">
          <cell r="C155" t="str">
            <v xml:space="preserve">  =============</v>
          </cell>
          <cell r="D155" t="str">
            <v xml:space="preserve">  =============</v>
          </cell>
          <cell r="E155" t="str">
            <v xml:space="preserve">  =============</v>
          </cell>
          <cell r="F155" t="str">
            <v xml:space="preserve">  =============</v>
          </cell>
          <cell r="G155" t="str">
            <v xml:space="preserve">  =============</v>
          </cell>
          <cell r="H155" t="str">
            <v xml:space="preserve">  =============</v>
          </cell>
          <cell r="I155" t="str">
            <v xml:space="preserve">  =============</v>
          </cell>
          <cell r="J155" t="str">
            <v xml:space="preserve">  =============</v>
          </cell>
          <cell r="K155" t="str">
            <v xml:space="preserve">  =============</v>
          </cell>
          <cell r="L155" t="str">
            <v xml:space="preserve">  =============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ELDOS"/>
      <sheetName val="ASIMILADOS"/>
    </sheetNames>
    <sheetDataSet>
      <sheetData sheetId="0"/>
      <sheetData sheetId="1">
        <row r="97">
          <cell r="D9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3"/>
  <sheetViews>
    <sheetView showGridLines="0" tabSelected="1" topLeftCell="C1" zoomScale="96" zoomScaleNormal="96" workbookViewId="0">
      <pane ySplit="6" topLeftCell="A85" activePane="bottomLeft" state="frozen"/>
      <selection pane="bottomLeft" activeCell="I96" sqref="I96"/>
    </sheetView>
  </sheetViews>
  <sheetFormatPr baseColWidth="10" defaultRowHeight="14.25" x14ac:dyDescent="0.25"/>
  <cols>
    <col min="1" max="1" width="14.7109375" style="27" customWidth="1"/>
    <col min="2" max="2" width="46.42578125" style="11" bestFit="1" customWidth="1"/>
    <col min="3" max="3" width="42" style="5" bestFit="1" customWidth="1"/>
    <col min="4" max="4" width="18.42578125" style="5" bestFit="1" customWidth="1"/>
    <col min="5" max="5" width="14.28515625" style="28" customWidth="1"/>
    <col min="6" max="6" width="13.85546875" style="28" customWidth="1"/>
    <col min="7" max="7" width="15.85546875" style="5" customWidth="1"/>
    <col min="8" max="9" width="18.28515625" style="5" customWidth="1"/>
    <col min="10" max="10" width="16.5703125" style="5" customWidth="1"/>
    <col min="11" max="11" width="17.5703125" style="30" customWidth="1"/>
    <col min="12" max="12" width="16.7109375" style="30" customWidth="1"/>
    <col min="13" max="13" width="16.5703125" style="30" customWidth="1"/>
    <col min="14" max="14" width="13.28515625" style="1" bestFit="1" customWidth="1"/>
    <col min="15" max="16384" width="11.42578125" style="1"/>
  </cols>
  <sheetData>
    <row r="1" spans="1:15" ht="30" x14ac:dyDescent="0.25">
      <c r="A1" s="32" t="s">
        <v>219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5" ht="30" x14ac:dyDescent="0.2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5" ht="30" x14ac:dyDescent="0.25">
      <c r="A3" s="34" t="s">
        <v>218</v>
      </c>
      <c r="B3" s="34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</row>
    <row r="4" spans="1:15" ht="11.2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5" ht="15" customHeight="1" x14ac:dyDescent="0.25">
      <c r="A5" s="36" t="s">
        <v>1</v>
      </c>
      <c r="B5" s="37" t="s">
        <v>2</v>
      </c>
      <c r="C5" s="37" t="s">
        <v>3</v>
      </c>
      <c r="D5" s="37" t="s">
        <v>4</v>
      </c>
      <c r="E5" s="38" t="s">
        <v>5</v>
      </c>
      <c r="F5" s="39"/>
      <c r="G5" s="39"/>
      <c r="H5" s="39"/>
      <c r="I5" s="39"/>
      <c r="J5" s="40"/>
      <c r="K5" s="31" t="s">
        <v>6</v>
      </c>
      <c r="L5" s="31" t="s">
        <v>7</v>
      </c>
      <c r="M5" s="31" t="s">
        <v>8</v>
      </c>
    </row>
    <row r="6" spans="1:15" s="5" customFormat="1" ht="47.25" customHeight="1" x14ac:dyDescent="0.25">
      <c r="A6" s="36"/>
      <c r="B6" s="37"/>
      <c r="C6" s="37"/>
      <c r="D6" s="37"/>
      <c r="E6" s="3" t="s">
        <v>9</v>
      </c>
      <c r="F6" s="3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31"/>
      <c r="L6" s="31"/>
      <c r="M6" s="31"/>
    </row>
    <row r="7" spans="1:15" s="11" customFormat="1" ht="17.25" customHeight="1" x14ac:dyDescent="0.25">
      <c r="A7" s="6" t="s">
        <v>15</v>
      </c>
      <c r="B7" s="7"/>
      <c r="C7" s="8"/>
      <c r="D7" s="8"/>
      <c r="E7" s="9"/>
      <c r="F7" s="9"/>
      <c r="G7" s="8"/>
      <c r="H7" s="8"/>
      <c r="I7" s="8"/>
      <c r="J7" s="8"/>
      <c r="K7" s="10"/>
      <c r="L7" s="10"/>
      <c r="M7" s="10"/>
    </row>
    <row r="8" spans="1:15" s="11" customFormat="1" ht="10.5" customHeight="1" x14ac:dyDescent="0.25">
      <c r="A8" s="12" t="s">
        <v>16</v>
      </c>
      <c r="B8" s="13" t="s">
        <v>17</v>
      </c>
      <c r="C8" s="14" t="s">
        <v>18</v>
      </c>
      <c r="D8" s="14" t="s">
        <v>19</v>
      </c>
      <c r="E8" s="15">
        <v>392.25</v>
      </c>
      <c r="F8" s="15">
        <f>VLOOKUP($A8,[1]SUELDOS!$A$14:$AM$116,3,0)+VLOOKUP($A8,[1]SUELDOS!$A$14:$AM$116,4,0)+VLOOKUP($A8,[1]SUELDOS!$A$14:$AM$116,5,0)</f>
        <v>11767.5</v>
      </c>
      <c r="G8" s="15">
        <v>0</v>
      </c>
      <c r="H8" s="15">
        <v>0</v>
      </c>
      <c r="I8" s="15">
        <f>VLOOKUP($A8,[1]SUELDOS!$A$14:$AM$116,6,0)</f>
        <v>0</v>
      </c>
      <c r="J8" s="15">
        <f>VLOOKUP($A8,[1]SUELDOS!$A$14:$AM$116,7,0)</f>
        <v>208.8</v>
      </c>
      <c r="K8" s="16">
        <f>SUM(F8:J8)</f>
        <v>11976.3</v>
      </c>
      <c r="L8" s="15">
        <f>VLOOKUP($A8,[1]SUELDOS!$A$14:$AM$116,22,0)</f>
        <v>1630.29</v>
      </c>
      <c r="M8" s="16">
        <f>+K8-L8</f>
        <v>10346.009999999998</v>
      </c>
      <c r="N8" s="17"/>
      <c r="O8" s="17"/>
    </row>
    <row r="9" spans="1:15" s="11" customFormat="1" ht="10.5" customHeight="1" x14ac:dyDescent="0.25">
      <c r="A9" s="12" t="s">
        <v>20</v>
      </c>
      <c r="B9" s="13" t="s">
        <v>21</v>
      </c>
      <c r="C9" s="14" t="s">
        <v>18</v>
      </c>
      <c r="D9" s="14" t="s">
        <v>19</v>
      </c>
      <c r="E9" s="15">
        <v>348.2</v>
      </c>
      <c r="F9" s="15">
        <f>VLOOKUP($A9,[1]SUELDOS!$A$14:$AM$116,3,0)+VLOOKUP($A9,[1]SUELDOS!$A$14:$AM$116,4,0)+VLOOKUP($A9,[1]SUELDOS!$A$14:$AM$116,5,0)</f>
        <v>10446</v>
      </c>
      <c r="G9" s="15">
        <v>0</v>
      </c>
      <c r="H9" s="15">
        <v>0</v>
      </c>
      <c r="I9" s="15">
        <f>VLOOKUP($A9,[1]SUELDOS!$A$14:$AM$116,6,0)</f>
        <v>0</v>
      </c>
      <c r="J9" s="15">
        <f>VLOOKUP($A9,[1]SUELDOS!$A$14:$AM$116,7,0)</f>
        <v>0</v>
      </c>
      <c r="K9" s="16">
        <f t="shared" ref="K9:K11" si="0">SUM(F9:J9)</f>
        <v>10446</v>
      </c>
      <c r="L9" s="15">
        <f>VLOOKUP($A9,[1]SUELDOS!$A$14:$AM$116,22,0)</f>
        <v>5048.1099999999997</v>
      </c>
      <c r="M9" s="16">
        <f t="shared" ref="M9:M15" si="1">+K9-L9</f>
        <v>5397.89</v>
      </c>
      <c r="N9" s="17"/>
      <c r="O9" s="17"/>
    </row>
    <row r="10" spans="1:15" s="11" customFormat="1" ht="10.5" customHeight="1" x14ac:dyDescent="0.25">
      <c r="A10" s="12" t="s">
        <v>22</v>
      </c>
      <c r="B10" s="13" t="s">
        <v>23</v>
      </c>
      <c r="C10" s="14" t="s">
        <v>18</v>
      </c>
      <c r="D10" s="14" t="s">
        <v>19</v>
      </c>
      <c r="E10" s="15">
        <v>392.25</v>
      </c>
      <c r="F10" s="15">
        <f>VLOOKUP($A10,[1]SUELDOS!$A$14:$AM$116,3,0)+VLOOKUP($A10,[1]SUELDOS!$A$14:$AM$116,4,0)+VLOOKUP($A10,[1]SUELDOS!$A$14:$AM$116,5,0)</f>
        <v>11767.5</v>
      </c>
      <c r="G10" s="15">
        <v>0</v>
      </c>
      <c r="H10" s="15">
        <v>0</v>
      </c>
      <c r="I10" s="15">
        <f>VLOOKUP($A10,[1]SUELDOS!$A$14:$AM$116,6,0)</f>
        <v>0</v>
      </c>
      <c r="J10" s="15">
        <f>VLOOKUP($A10,[1]SUELDOS!$A$14:$AM$116,7,0)</f>
        <v>1040</v>
      </c>
      <c r="K10" s="16">
        <f t="shared" si="0"/>
        <v>12807.5</v>
      </c>
      <c r="L10" s="15">
        <f>VLOOKUP($A10,[1]SUELDOS!$A$14:$AM$116,22,0)</f>
        <v>1806.4</v>
      </c>
      <c r="M10" s="16">
        <f t="shared" si="1"/>
        <v>11001.1</v>
      </c>
      <c r="N10" s="17"/>
      <c r="O10" s="17"/>
    </row>
    <row r="11" spans="1:15" s="11" customFormat="1" ht="10.5" customHeight="1" x14ac:dyDescent="0.25">
      <c r="A11" s="12" t="s">
        <v>24</v>
      </c>
      <c r="B11" s="13" t="s">
        <v>25</v>
      </c>
      <c r="C11" s="14" t="s">
        <v>18</v>
      </c>
      <c r="D11" s="14" t="s">
        <v>19</v>
      </c>
      <c r="E11" s="15">
        <v>348.2</v>
      </c>
      <c r="F11" s="15">
        <f>VLOOKUP($A11,[1]SUELDOS!$A$14:$AM$116,3,0)+VLOOKUP($A11,[1]SUELDOS!$A$14:$AM$116,4,0)+VLOOKUP($A11,[1]SUELDOS!$A$14:$AM$116,5,0)</f>
        <v>10446</v>
      </c>
      <c r="G11" s="15">
        <v>0</v>
      </c>
      <c r="H11" s="15">
        <v>0</v>
      </c>
      <c r="I11" s="15">
        <f>VLOOKUP($A11,[1]SUELDOS!$A$14:$AM$116,6,0)</f>
        <v>0</v>
      </c>
      <c r="J11" s="15">
        <f>VLOOKUP($A11,[1]SUELDOS!$A$14:$AM$116,7,0)</f>
        <v>0</v>
      </c>
      <c r="K11" s="16">
        <f t="shared" si="0"/>
        <v>10446</v>
      </c>
      <c r="L11" s="15">
        <f>VLOOKUP($A11,[1]SUELDOS!$A$14:$AM$116,22,0)</f>
        <v>1307.92</v>
      </c>
      <c r="M11" s="16">
        <f t="shared" si="1"/>
        <v>9138.08</v>
      </c>
      <c r="N11" s="17"/>
      <c r="O11" s="17"/>
    </row>
    <row r="12" spans="1:15" s="11" customFormat="1" ht="10.5" customHeight="1" x14ac:dyDescent="0.25">
      <c r="A12" s="12" t="s">
        <v>181</v>
      </c>
      <c r="B12" s="13" t="s">
        <v>182</v>
      </c>
      <c r="C12" s="14" t="s">
        <v>190</v>
      </c>
      <c r="D12" s="14" t="s">
        <v>69</v>
      </c>
      <c r="E12" s="15">
        <f t="shared" ref="E12:E15" si="2">+F12/30</f>
        <v>580.98266666666666</v>
      </c>
      <c r="F12" s="15">
        <f>VLOOKUP($A12,[1]ASIMILADOS!$A$14:$L$155,3,0)</f>
        <v>17429.48</v>
      </c>
      <c r="G12" s="14" t="s">
        <v>70</v>
      </c>
      <c r="H12" s="14" t="s">
        <v>70</v>
      </c>
      <c r="I12" s="14" t="s">
        <v>70</v>
      </c>
      <c r="J12" s="14" t="s">
        <v>70</v>
      </c>
      <c r="K12" s="16">
        <f t="shared" ref="K12:K15" si="3">+F12</f>
        <v>17429.48</v>
      </c>
      <c r="L12" s="15">
        <f>VLOOKUP($A12,[1]ASIMILADOS!$A$14:$L$150,9,0)</f>
        <v>2429.48</v>
      </c>
      <c r="M12" s="16">
        <f t="shared" si="1"/>
        <v>15000</v>
      </c>
      <c r="N12" s="17"/>
      <c r="O12" s="17"/>
    </row>
    <row r="13" spans="1:15" s="11" customFormat="1" ht="10.5" customHeight="1" x14ac:dyDescent="0.25">
      <c r="A13" s="12" t="s">
        <v>183</v>
      </c>
      <c r="B13" s="13" t="s">
        <v>184</v>
      </c>
      <c r="C13" s="14" t="s">
        <v>187</v>
      </c>
      <c r="D13" s="14" t="s">
        <v>69</v>
      </c>
      <c r="E13" s="15">
        <f t="shared" si="2"/>
        <v>792.9186666666667</v>
      </c>
      <c r="F13" s="15">
        <f>VLOOKUP($A13,[1]ASIMILADOS!$A$14:$L$155,3,0)</f>
        <v>23787.56</v>
      </c>
      <c r="G13" s="14" t="s">
        <v>70</v>
      </c>
      <c r="H13" s="14" t="s">
        <v>70</v>
      </c>
      <c r="I13" s="14" t="s">
        <v>70</v>
      </c>
      <c r="J13" s="14" t="s">
        <v>70</v>
      </c>
      <c r="K13" s="16">
        <f t="shared" si="3"/>
        <v>23787.56</v>
      </c>
      <c r="L13" s="15">
        <f>VLOOKUP($A13,[1]ASIMILADOS!$A$14:$L$155,9,0)</f>
        <v>3787.56</v>
      </c>
      <c r="M13" s="16">
        <f t="shared" si="1"/>
        <v>20000</v>
      </c>
      <c r="N13" s="17"/>
      <c r="O13" s="17"/>
    </row>
    <row r="14" spans="1:15" s="11" customFormat="1" ht="10.5" customHeight="1" x14ac:dyDescent="0.25">
      <c r="A14" s="12" t="s">
        <v>185</v>
      </c>
      <c r="B14" s="13" t="s">
        <v>186</v>
      </c>
      <c r="C14" s="14" t="s">
        <v>190</v>
      </c>
      <c r="D14" s="14" t="s">
        <v>69</v>
      </c>
      <c r="E14" s="15">
        <f t="shared" ref="E14" si="4">+F14/30</f>
        <v>580.98266666666666</v>
      </c>
      <c r="F14" s="15">
        <f>VLOOKUP($A14,[1]ASIMILADOS!$A$14:$L$155,3,0)</f>
        <v>17429.48</v>
      </c>
      <c r="G14" s="14" t="s">
        <v>70</v>
      </c>
      <c r="H14" s="14" t="s">
        <v>70</v>
      </c>
      <c r="I14" s="14" t="s">
        <v>70</v>
      </c>
      <c r="J14" s="14" t="s">
        <v>70</v>
      </c>
      <c r="K14" s="16">
        <f t="shared" ref="K14" si="5">+F14</f>
        <v>17429.48</v>
      </c>
      <c r="L14" s="15">
        <f>VLOOKUP($A14,[1]ASIMILADOS!$A$14:$L$155,9,0)</f>
        <v>2429.48</v>
      </c>
      <c r="M14" s="16">
        <f t="shared" ref="M14" si="6">+K14-L14</f>
        <v>15000</v>
      </c>
      <c r="N14" s="17"/>
      <c r="O14" s="17"/>
    </row>
    <row r="15" spans="1:15" s="11" customFormat="1" ht="10.5" customHeight="1" x14ac:dyDescent="0.25">
      <c r="A15" s="12" t="s">
        <v>223</v>
      </c>
      <c r="B15" s="13" t="s">
        <v>224</v>
      </c>
      <c r="C15" s="14" t="s">
        <v>190</v>
      </c>
      <c r="D15" s="14" t="s">
        <v>69</v>
      </c>
      <c r="E15" s="15">
        <f t="shared" si="2"/>
        <v>290.17</v>
      </c>
      <c r="F15" s="15">
        <f>VLOOKUP($A15,[1]ASIMILADOS!$A$14:$L$155,3,0)</f>
        <v>8705.1</v>
      </c>
      <c r="G15" s="14" t="s">
        <v>70</v>
      </c>
      <c r="H15" s="14" t="s">
        <v>70</v>
      </c>
      <c r="I15" s="14" t="s">
        <v>70</v>
      </c>
      <c r="J15" s="14" t="s">
        <v>70</v>
      </c>
      <c r="K15" s="16">
        <f t="shared" si="3"/>
        <v>8705.1</v>
      </c>
      <c r="L15" s="15">
        <f>VLOOKUP($A15,[1]ASIMILADOS!$A$14:$L$155,9,0)</f>
        <v>705.1</v>
      </c>
      <c r="M15" s="16">
        <f t="shared" si="1"/>
        <v>8000</v>
      </c>
      <c r="N15" s="17"/>
      <c r="O15" s="17"/>
    </row>
    <row r="16" spans="1:15" s="11" customFormat="1" ht="10.5" customHeight="1" x14ac:dyDescent="0.25">
      <c r="A16" s="12"/>
      <c r="B16" s="18"/>
      <c r="C16" s="14"/>
      <c r="D16" s="14"/>
      <c r="E16" s="15"/>
      <c r="F16" s="15"/>
      <c r="G16" s="14"/>
      <c r="H16" s="14"/>
      <c r="I16" s="14"/>
      <c r="J16" s="14"/>
      <c r="K16" s="16"/>
      <c r="L16" s="16"/>
      <c r="M16" s="16"/>
    </row>
    <row r="17" spans="1:15" s="11" customFormat="1" ht="17.25" customHeight="1" x14ac:dyDescent="0.25">
      <c r="A17" s="6" t="s">
        <v>26</v>
      </c>
      <c r="B17" s="7"/>
      <c r="C17" s="8"/>
      <c r="D17" s="8"/>
      <c r="E17" s="9"/>
      <c r="F17" s="9"/>
      <c r="G17" s="8"/>
      <c r="H17" s="8"/>
      <c r="I17" s="8"/>
      <c r="J17" s="8"/>
      <c r="K17" s="10"/>
      <c r="L17" s="10"/>
      <c r="M17" s="10"/>
    </row>
    <row r="18" spans="1:15" s="11" customFormat="1" ht="10.5" customHeight="1" x14ac:dyDescent="0.25">
      <c r="A18" s="12" t="s">
        <v>27</v>
      </c>
      <c r="B18" s="13" t="s">
        <v>28</v>
      </c>
      <c r="C18" s="14" t="s">
        <v>18</v>
      </c>
      <c r="D18" s="14" t="s">
        <v>19</v>
      </c>
      <c r="E18" s="15">
        <v>235.05</v>
      </c>
      <c r="F18" s="15">
        <f>VLOOKUP($A18,[1]SUELDOS!$A$14:$AM$116,3,0)+VLOOKUP($A18,[1]SUELDOS!$A$14:$AM$116,4,0)+VLOOKUP($A18,[1]SUELDOS!$A$14:$AM$116,5,0)</f>
        <v>7051.5</v>
      </c>
      <c r="G18" s="15">
        <v>0</v>
      </c>
      <c r="H18" s="15">
        <v>0</v>
      </c>
      <c r="I18" s="15">
        <f>VLOOKUP($A18,[1]SUELDOS!$A$14:$AM$116,6,0)</f>
        <v>0</v>
      </c>
      <c r="J18" s="15">
        <f>VLOOKUP($A18,[1]SUELDOS!$A$14:$AM$116,7,0)</f>
        <v>0</v>
      </c>
      <c r="K18" s="16">
        <f>SUM(F18:J18)</f>
        <v>7051.5</v>
      </c>
      <c r="L18" s="15">
        <f>VLOOKUP($A18,[1]SUELDOS!$A$14:$AM$116,22,0)</f>
        <v>505.56</v>
      </c>
      <c r="M18" s="16">
        <f>+K18-L18</f>
        <v>6545.94</v>
      </c>
      <c r="N18" s="17"/>
      <c r="O18" s="17"/>
    </row>
    <row r="19" spans="1:15" s="11" customFormat="1" ht="10.5" customHeight="1" x14ac:dyDescent="0.25">
      <c r="A19" s="12" t="s">
        <v>188</v>
      </c>
      <c r="B19" s="18" t="s">
        <v>189</v>
      </c>
      <c r="C19" s="14" t="s">
        <v>190</v>
      </c>
      <c r="D19" s="14" t="s">
        <v>69</v>
      </c>
      <c r="E19" s="15">
        <f>+F19/30</f>
        <v>453.82066666666668</v>
      </c>
      <c r="F19" s="15">
        <f>VLOOKUP($A19,[1]ASIMILADOS!$A$14:$L$155,3,0)</f>
        <v>13614.62</v>
      </c>
      <c r="G19" s="14" t="s">
        <v>70</v>
      </c>
      <c r="H19" s="14" t="s">
        <v>70</v>
      </c>
      <c r="I19" s="14" t="s">
        <v>70</v>
      </c>
      <c r="J19" s="14" t="s">
        <v>70</v>
      </c>
      <c r="K19" s="16">
        <f>+F19</f>
        <v>13614.62</v>
      </c>
      <c r="L19" s="15">
        <f>VLOOKUP($A19,[1]ASIMILADOS!$A$14:$L$155,9,0)</f>
        <v>1614.62</v>
      </c>
      <c r="M19" s="16">
        <f>+K19-L19</f>
        <v>12000</v>
      </c>
    </row>
    <row r="20" spans="1:15" s="11" customFormat="1" ht="10.5" customHeight="1" x14ac:dyDescent="0.25">
      <c r="A20" s="12" t="s">
        <v>220</v>
      </c>
      <c r="B20" s="18" t="s">
        <v>221</v>
      </c>
      <c r="C20" s="14" t="s">
        <v>222</v>
      </c>
      <c r="D20" s="14" t="s">
        <v>69</v>
      </c>
      <c r="E20" s="15">
        <f>+F20/30</f>
        <v>215.21899999999999</v>
      </c>
      <c r="F20" s="15">
        <f>VLOOKUP($A20,[1]ASIMILADOS!$A$14:$L$155,3,0)</f>
        <v>6456.57</v>
      </c>
      <c r="G20" s="14" t="s">
        <v>70</v>
      </c>
      <c r="H20" s="14" t="s">
        <v>70</v>
      </c>
      <c r="I20" s="14" t="s">
        <v>70</v>
      </c>
      <c r="J20" s="14" t="s">
        <v>70</v>
      </c>
      <c r="K20" s="16">
        <f>+F20</f>
        <v>6456.57</v>
      </c>
      <c r="L20" s="15">
        <f>VLOOKUP($A20,[1]ASIMILADOS!$A$14:$L$155,9,0)</f>
        <v>456.57</v>
      </c>
      <c r="M20" s="16">
        <f>+K20-L20</f>
        <v>6000</v>
      </c>
    </row>
    <row r="21" spans="1:15" s="11" customFormat="1" ht="10.5" customHeight="1" x14ac:dyDescent="0.25">
      <c r="A21" s="12"/>
      <c r="B21" s="18"/>
      <c r="C21" s="14"/>
      <c r="D21" s="14"/>
      <c r="E21" s="15"/>
      <c r="F21" s="15"/>
      <c r="G21" s="14"/>
      <c r="H21" s="14"/>
      <c r="I21" s="15">
        <v>0</v>
      </c>
      <c r="J21" s="14"/>
      <c r="K21" s="16"/>
      <c r="L21" s="16"/>
      <c r="M21" s="16"/>
    </row>
    <row r="22" spans="1:15" s="11" customFormat="1" ht="17.25" customHeight="1" x14ac:dyDescent="0.25">
      <c r="A22" s="6" t="s">
        <v>29</v>
      </c>
      <c r="B22" s="7"/>
      <c r="C22" s="8"/>
      <c r="D22" s="8"/>
      <c r="E22" s="9"/>
      <c r="F22" s="9"/>
      <c r="G22" s="8"/>
      <c r="H22" s="8"/>
      <c r="I22" s="8"/>
      <c r="J22" s="8"/>
      <c r="K22" s="10"/>
      <c r="L22" s="10"/>
      <c r="M22" s="10"/>
    </row>
    <row r="23" spans="1:15" s="11" customFormat="1" ht="10.5" customHeight="1" x14ac:dyDescent="0.25">
      <c r="A23" s="12" t="s">
        <v>30</v>
      </c>
      <c r="B23" s="13" t="s">
        <v>31</v>
      </c>
      <c r="C23" s="14" t="s">
        <v>18</v>
      </c>
      <c r="D23" s="14" t="s">
        <v>19</v>
      </c>
      <c r="E23" s="15">
        <v>305.60000000000002</v>
      </c>
      <c r="F23" s="15">
        <f>VLOOKUP($A23,[1]SUELDOS!$A$14:$AM$116,3,0)+VLOOKUP($A23,[1]SUELDOS!$A$14:$AM$116,4,0)+VLOOKUP($A23,[1]SUELDOS!$A$14:$AM$116,5,0)</f>
        <v>9168</v>
      </c>
      <c r="G23" s="15">
        <v>0</v>
      </c>
      <c r="H23" s="15">
        <v>0</v>
      </c>
      <c r="I23" s="15">
        <f>VLOOKUP($A23,[1]SUELDOS!$A$14:$AM$116,6,0)</f>
        <v>0</v>
      </c>
      <c r="J23" s="15">
        <f>VLOOKUP($A23,[1]SUELDOS!$A$14:$AM$116,7,0)</f>
        <v>0</v>
      </c>
      <c r="K23" s="16">
        <f t="shared" ref="K23:K24" si="7">SUM(F23:J23)</f>
        <v>9168</v>
      </c>
      <c r="L23" s="15">
        <f>VLOOKUP($A23,[1]SUELDOS!$A$14:$AM$116,22,0)</f>
        <v>1051.92</v>
      </c>
      <c r="M23" s="16">
        <f t="shared" ref="M23:M24" si="8">+K23-L23</f>
        <v>8116.08</v>
      </c>
      <c r="N23" s="17"/>
      <c r="O23" s="17"/>
    </row>
    <row r="24" spans="1:15" s="11" customFormat="1" ht="10.5" customHeight="1" x14ac:dyDescent="0.25">
      <c r="A24" s="12" t="s">
        <v>32</v>
      </c>
      <c r="B24" s="13" t="s">
        <v>33</v>
      </c>
      <c r="C24" s="14" t="s">
        <v>18</v>
      </c>
      <c r="D24" s="14" t="s">
        <v>19</v>
      </c>
      <c r="E24" s="15">
        <v>384.8</v>
      </c>
      <c r="F24" s="15">
        <f>VLOOKUP($A24,[1]SUELDOS!$A$14:$AM$116,3,0)+VLOOKUP($A24,[1]SUELDOS!$A$14:$AM$116,4,0)+VLOOKUP($A24,[1]SUELDOS!$A$14:$AM$116,5,0)</f>
        <v>11544</v>
      </c>
      <c r="G24" s="15">
        <v>0</v>
      </c>
      <c r="H24" s="15">
        <v>0</v>
      </c>
      <c r="I24" s="15">
        <f>VLOOKUP($A24,[1]SUELDOS!$A$14:$AM$116,6,0)</f>
        <v>0</v>
      </c>
      <c r="J24" s="15">
        <f>VLOOKUP($A24,[1]SUELDOS!$A$14:$AM$116,7,0)</f>
        <v>0</v>
      </c>
      <c r="K24" s="16">
        <f t="shared" si="7"/>
        <v>11544</v>
      </c>
      <c r="L24" s="15">
        <f>VLOOKUP($A24,[1]SUELDOS!$A$14:$AM$116,22,0)</f>
        <v>1539.94</v>
      </c>
      <c r="M24" s="16">
        <f t="shared" si="8"/>
        <v>10004.06</v>
      </c>
      <c r="N24" s="17"/>
      <c r="O24" s="17"/>
    </row>
    <row r="25" spans="1:15" s="11" customFormat="1" ht="10.5" customHeight="1" x14ac:dyDescent="0.25">
      <c r="A25" s="12"/>
      <c r="B25" s="18"/>
      <c r="C25" s="14"/>
      <c r="D25" s="14"/>
      <c r="E25" s="15"/>
      <c r="F25" s="15"/>
      <c r="G25" s="14"/>
      <c r="H25" s="14"/>
      <c r="I25" s="15"/>
      <c r="J25" s="14"/>
      <c r="K25" s="16"/>
      <c r="L25" s="16"/>
      <c r="M25" s="16"/>
    </row>
    <row r="26" spans="1:15" s="11" customFormat="1" ht="17.25" customHeight="1" x14ac:dyDescent="0.25">
      <c r="A26" s="6" t="s">
        <v>34</v>
      </c>
      <c r="B26" s="7"/>
      <c r="C26" s="8"/>
      <c r="D26" s="8"/>
      <c r="E26" s="9"/>
      <c r="F26" s="9"/>
      <c r="G26" s="8"/>
      <c r="H26" s="8"/>
      <c r="I26" s="8"/>
      <c r="J26" s="8"/>
      <c r="K26" s="10"/>
      <c r="L26" s="10"/>
      <c r="M26" s="10"/>
    </row>
    <row r="27" spans="1:15" s="21" customFormat="1" ht="10.5" customHeight="1" x14ac:dyDescent="0.25">
      <c r="A27" s="19" t="s">
        <v>35</v>
      </c>
      <c r="B27" s="13" t="s">
        <v>36</v>
      </c>
      <c r="C27" s="20" t="s">
        <v>37</v>
      </c>
      <c r="D27" s="20" t="s">
        <v>19</v>
      </c>
      <c r="E27" s="15">
        <v>342.5</v>
      </c>
      <c r="F27" s="15">
        <f>VLOOKUP($A27,[1]SUELDOS!$A$14:$AM$116,3,0)+VLOOKUP($A27,[1]SUELDOS!$A$14:$AM$116,4,0)+VLOOKUP($A27,[1]SUELDOS!$A$14:$AM$116,5,0)</f>
        <v>10275</v>
      </c>
      <c r="G27" s="15">
        <v>0</v>
      </c>
      <c r="H27" s="15">
        <v>0</v>
      </c>
      <c r="I27" s="15">
        <f>VLOOKUP($A27,[1]SUELDOS!$A$14:$AM$116,6,0)</f>
        <v>0</v>
      </c>
      <c r="J27" s="15">
        <f>VLOOKUP($A27,[1]SUELDOS!$A$14:$AM$116,7,0)</f>
        <v>1237</v>
      </c>
      <c r="K27" s="16">
        <f>SUM(F27:J27)</f>
        <v>11512</v>
      </c>
      <c r="L27" s="15">
        <f>VLOOKUP($A27,[1]SUELDOS!$A$14:$AM$116,22,0)</f>
        <v>2751.23</v>
      </c>
      <c r="M27" s="16">
        <f>+K27-L27</f>
        <v>8760.77</v>
      </c>
      <c r="N27" s="17"/>
      <c r="O27" s="17"/>
    </row>
    <row r="28" spans="1:15" s="11" customFormat="1" ht="10.5" customHeight="1" x14ac:dyDescent="0.25">
      <c r="A28" s="22"/>
      <c r="B28" s="18"/>
      <c r="C28" s="14"/>
      <c r="D28" s="14"/>
      <c r="E28" s="15"/>
      <c r="F28" s="15"/>
      <c r="G28" s="14"/>
      <c r="H28" s="14"/>
      <c r="I28" s="14"/>
      <c r="J28" s="14"/>
      <c r="K28" s="16"/>
      <c r="L28" s="16"/>
      <c r="M28" s="16"/>
    </row>
    <row r="29" spans="1:15" s="11" customFormat="1" ht="17.25" customHeight="1" x14ac:dyDescent="0.25">
      <c r="A29" s="6" t="s">
        <v>38</v>
      </c>
      <c r="B29" s="7"/>
      <c r="C29" s="8"/>
      <c r="D29" s="8"/>
      <c r="E29" s="9"/>
      <c r="F29" s="9"/>
      <c r="G29" s="8"/>
      <c r="H29" s="8"/>
      <c r="I29" s="8"/>
      <c r="J29" s="8"/>
      <c r="K29" s="10"/>
      <c r="L29" s="10"/>
      <c r="M29" s="10"/>
    </row>
    <row r="30" spans="1:15" s="11" customFormat="1" ht="10.5" customHeight="1" x14ac:dyDescent="0.25">
      <c r="A30" s="12" t="s">
        <v>39</v>
      </c>
      <c r="B30" s="13" t="s">
        <v>40</v>
      </c>
      <c r="C30" s="14" t="s">
        <v>18</v>
      </c>
      <c r="D30" s="14" t="s">
        <v>19</v>
      </c>
      <c r="E30" s="15">
        <v>480.3</v>
      </c>
      <c r="F30" s="15">
        <f>VLOOKUP($A30,[1]SUELDOS!$A$14:$AM$116,3,0)+VLOOKUP($A30,[1]SUELDOS!$A$14:$AM$116,4,0)+VLOOKUP($A30,[1]SUELDOS!$A$14:$AM$116,5,0)</f>
        <v>14409</v>
      </c>
      <c r="G30" s="15">
        <v>0</v>
      </c>
      <c r="H30" s="15">
        <v>0</v>
      </c>
      <c r="I30" s="15">
        <f>VLOOKUP($A30,[1]SUELDOS!$A$14:$AM$116,6,0)</f>
        <v>0</v>
      </c>
      <c r="J30" s="15">
        <f>VLOOKUP($A30,[1]SUELDOS!$A$14:$AM$116,7,0)</f>
        <v>0</v>
      </c>
      <c r="K30" s="16">
        <f t="shared" ref="K30:K31" si="9">SUM(F30:J30)</f>
        <v>14409</v>
      </c>
      <c r="L30" s="15">
        <f>VLOOKUP($A30,[1]SUELDOS!$A$14:$AM$116,22,0)</f>
        <v>2233.1999999999998</v>
      </c>
      <c r="M30" s="16">
        <f t="shared" ref="M30:M32" si="10">+K30-L30</f>
        <v>12175.8</v>
      </c>
      <c r="N30" s="17"/>
      <c r="O30" s="17"/>
    </row>
    <row r="31" spans="1:15" s="11" customFormat="1" ht="10.5" customHeight="1" x14ac:dyDescent="0.25">
      <c r="A31" s="12" t="s">
        <v>41</v>
      </c>
      <c r="B31" s="13" t="s">
        <v>42</v>
      </c>
      <c r="C31" s="14" t="s">
        <v>18</v>
      </c>
      <c r="D31" s="14" t="s">
        <v>19</v>
      </c>
      <c r="E31" s="15">
        <v>255.142</v>
      </c>
      <c r="F31" s="15">
        <f>VLOOKUP($A31,[1]SUELDOS!$A$14:$AM$116,3,0)+VLOOKUP($A31,[1]SUELDOS!$A$14:$AM$116,4,0)+VLOOKUP($A31,[1]SUELDOS!$A$14:$AM$116,5,0)</f>
        <v>7918.2</v>
      </c>
      <c r="G31" s="15">
        <v>0</v>
      </c>
      <c r="H31" s="15">
        <v>0</v>
      </c>
      <c r="I31" s="15">
        <f>VLOOKUP($A31,[1]SUELDOS!$A$14:$AM$116,6,0)</f>
        <v>0</v>
      </c>
      <c r="J31" s="15">
        <f>VLOOKUP($A31,[1]SUELDOS!$A$14:$AM$116,7,0)</f>
        <v>3685</v>
      </c>
      <c r="K31" s="16">
        <f t="shared" si="9"/>
        <v>11603.2</v>
      </c>
      <c r="L31" s="15">
        <f>VLOOKUP($A31,[1]SUELDOS!$A$14:$AM$116,22,0)</f>
        <v>1527.58</v>
      </c>
      <c r="M31" s="16">
        <f t="shared" si="10"/>
        <v>10075.620000000001</v>
      </c>
      <c r="N31" s="17"/>
      <c r="O31" s="17"/>
    </row>
    <row r="32" spans="1:15" s="11" customFormat="1" ht="10.5" customHeight="1" x14ac:dyDescent="0.25">
      <c r="A32" s="12" t="s">
        <v>175</v>
      </c>
      <c r="B32" s="13" t="s">
        <v>176</v>
      </c>
      <c r="C32" s="14" t="s">
        <v>177</v>
      </c>
      <c r="D32" s="14" t="s">
        <v>69</v>
      </c>
      <c r="E32" s="15">
        <f t="shared" ref="E32" si="11">+F32/30</f>
        <v>1228.3536666666666</v>
      </c>
      <c r="F32" s="15">
        <f>VLOOKUP($A32,[1]ASIMILADOS!$A$14:$L$155,3,0)</f>
        <v>36850.61</v>
      </c>
      <c r="G32" s="14" t="s">
        <v>70</v>
      </c>
      <c r="H32" s="14" t="s">
        <v>70</v>
      </c>
      <c r="I32" s="14" t="s">
        <v>70</v>
      </c>
      <c r="J32" s="14" t="s">
        <v>70</v>
      </c>
      <c r="K32" s="16">
        <f t="shared" ref="K32" si="12">+F32</f>
        <v>36850.61</v>
      </c>
      <c r="L32" s="15">
        <f>VLOOKUP($A32,[1]ASIMILADOS!$A$14:$L$155,9,0)</f>
        <v>6850.61</v>
      </c>
      <c r="M32" s="16">
        <f t="shared" si="10"/>
        <v>30000</v>
      </c>
      <c r="N32" s="17"/>
      <c r="O32" s="17"/>
    </row>
    <row r="33" spans="1:15" s="11" customFormat="1" ht="10.5" customHeight="1" x14ac:dyDescent="0.25">
      <c r="A33" s="12"/>
      <c r="B33" s="18"/>
      <c r="C33" s="14"/>
      <c r="D33" s="14"/>
      <c r="E33" s="15"/>
      <c r="F33" s="15"/>
      <c r="G33" s="14"/>
      <c r="H33" s="14"/>
      <c r="I33" s="14"/>
      <c r="J33" s="14"/>
      <c r="K33" s="16"/>
      <c r="L33" s="16"/>
      <c r="M33" s="16"/>
    </row>
    <row r="34" spans="1:15" s="11" customFormat="1" ht="17.25" customHeight="1" x14ac:dyDescent="0.25">
      <c r="A34" s="6" t="s">
        <v>43</v>
      </c>
      <c r="B34" s="7"/>
      <c r="C34" s="8"/>
      <c r="D34" s="8"/>
      <c r="E34" s="9"/>
      <c r="F34" s="9"/>
      <c r="G34" s="8"/>
      <c r="H34" s="8"/>
      <c r="I34" s="8"/>
      <c r="J34" s="8"/>
      <c r="K34" s="10"/>
      <c r="L34" s="10"/>
      <c r="M34" s="10"/>
    </row>
    <row r="35" spans="1:15" s="11" customFormat="1" ht="10.5" customHeight="1" x14ac:dyDescent="0.25">
      <c r="A35" s="12" t="s">
        <v>44</v>
      </c>
      <c r="B35" s="13" t="s">
        <v>45</v>
      </c>
      <c r="C35" s="14" t="s">
        <v>46</v>
      </c>
      <c r="D35" s="14" t="s">
        <v>19</v>
      </c>
      <c r="E35" s="15">
        <v>392.25</v>
      </c>
      <c r="F35" s="15">
        <f>VLOOKUP($A35,[1]SUELDOS!$A$14:$AM$116,3,0)+VLOOKUP($A35,[1]SUELDOS!$A$14:$AM$116,4,0)+VLOOKUP($A35,[1]SUELDOS!$A$14:$AM$116,5,0)</f>
        <v>11767.5</v>
      </c>
      <c r="G35" s="15">
        <v>0</v>
      </c>
      <c r="H35" s="15">
        <v>0</v>
      </c>
      <c r="I35" s="15">
        <f>VLOOKUP($A35,[1]SUELDOS!$A$14:$AM$116,6,0)</f>
        <v>0</v>
      </c>
      <c r="J35" s="15">
        <f>VLOOKUP($A35,[1]SUELDOS!$A$14:$AM$116,7,0)</f>
        <v>208.8</v>
      </c>
      <c r="K35" s="16">
        <f t="shared" ref="K35:K44" si="13">SUM(F35:J35)</f>
        <v>11976.3</v>
      </c>
      <c r="L35" s="15">
        <f>VLOOKUP($A35,[1]SUELDOS!$A$14:$AM$116,22,0)</f>
        <v>3535.66</v>
      </c>
      <c r="M35" s="16">
        <f t="shared" ref="M35:M44" si="14">+K35-L35</f>
        <v>8440.64</v>
      </c>
      <c r="N35" s="17"/>
      <c r="O35" s="17"/>
    </row>
    <row r="36" spans="1:15" s="11" customFormat="1" ht="10.5" customHeight="1" x14ac:dyDescent="0.25">
      <c r="A36" s="12" t="s">
        <v>47</v>
      </c>
      <c r="B36" s="13" t="s">
        <v>48</v>
      </c>
      <c r="C36" s="14" t="s">
        <v>49</v>
      </c>
      <c r="D36" s="14" t="s">
        <v>19</v>
      </c>
      <c r="E36" s="15">
        <v>172.9</v>
      </c>
      <c r="F36" s="15">
        <f>VLOOKUP($A36,[1]SUELDOS!$A$14:$AM$116,3,0)+VLOOKUP($A36,[1]SUELDOS!$A$14:$AM$116,4,0)+VLOOKUP($A36,[1]SUELDOS!$A$14:$AM$116,5,0)</f>
        <v>5187</v>
      </c>
      <c r="G36" s="15">
        <v>0</v>
      </c>
      <c r="H36" s="15">
        <v>0</v>
      </c>
      <c r="I36" s="15">
        <f>VLOOKUP($A36,[1]SUELDOS!$A$14:$AM$116,6,0)</f>
        <v>0</v>
      </c>
      <c r="J36" s="15">
        <f>VLOOKUP($A36,[1]SUELDOS!$A$14:$AM$116,7,0)</f>
        <v>0</v>
      </c>
      <c r="K36" s="16">
        <f t="shared" si="13"/>
        <v>5187</v>
      </c>
      <c r="L36" s="15">
        <f>VLOOKUP($A36,[1]SUELDOS!$A$14:$AM$116,22,0)</f>
        <v>124.54</v>
      </c>
      <c r="M36" s="16">
        <f t="shared" si="14"/>
        <v>5062.46</v>
      </c>
      <c r="N36" s="17"/>
      <c r="O36" s="17"/>
    </row>
    <row r="37" spans="1:15" s="11" customFormat="1" ht="10.5" customHeight="1" x14ac:dyDescent="0.25">
      <c r="A37" s="12" t="s">
        <v>50</v>
      </c>
      <c r="B37" s="13" t="s">
        <v>51</v>
      </c>
      <c r="C37" s="14" t="s">
        <v>18</v>
      </c>
      <c r="D37" s="14" t="s">
        <v>19</v>
      </c>
      <c r="E37" s="15">
        <v>172.9</v>
      </c>
      <c r="F37" s="15">
        <f>VLOOKUP($A37,[1]SUELDOS!$A$14:$AM$116,3,0)+VLOOKUP($A37,[1]SUELDOS!$A$14:$AM$116,4,0)+VLOOKUP($A37,[1]SUELDOS!$A$14:$AM$116,5,0)</f>
        <v>5532.8</v>
      </c>
      <c r="G37" s="15">
        <v>0</v>
      </c>
      <c r="H37" s="15">
        <v>0</v>
      </c>
      <c r="I37" s="15">
        <f>VLOOKUP($A37,[1]SUELDOS!$A$14:$AM$116,6,0)</f>
        <v>0</v>
      </c>
      <c r="J37" s="15">
        <f>VLOOKUP($A37,[1]SUELDOS!$A$14:$AM$116,7,0)</f>
        <v>136.38999999999999</v>
      </c>
      <c r="K37" s="16">
        <f t="shared" si="13"/>
        <v>5669.1900000000005</v>
      </c>
      <c r="L37" s="15">
        <f>VLOOKUP($A37,[1]SUELDOS!$A$14:$AM$116,22,0)</f>
        <v>173.26</v>
      </c>
      <c r="M37" s="16">
        <f t="shared" si="14"/>
        <v>5495.93</v>
      </c>
      <c r="N37" s="17"/>
      <c r="O37" s="17"/>
    </row>
    <row r="38" spans="1:15" s="11" customFormat="1" ht="10.5" customHeight="1" x14ac:dyDescent="0.25">
      <c r="A38" s="12" t="s">
        <v>52</v>
      </c>
      <c r="B38" s="13" t="s">
        <v>53</v>
      </c>
      <c r="C38" s="14" t="s">
        <v>49</v>
      </c>
      <c r="D38" s="14" t="s">
        <v>19</v>
      </c>
      <c r="E38" s="15">
        <v>222</v>
      </c>
      <c r="F38" s="15">
        <f>VLOOKUP($A38,[1]SUELDOS!$A$14:$AM$116,3,0)+VLOOKUP($A38,[1]SUELDOS!$A$14:$AM$116,4,0)+VLOOKUP($A38,[1]SUELDOS!$A$14:$AM$116,5,0)</f>
        <v>5328</v>
      </c>
      <c r="G38" s="15">
        <v>0</v>
      </c>
      <c r="H38" s="15">
        <v>0</v>
      </c>
      <c r="I38" s="15">
        <f>VLOOKUP($A38,[1]SUELDOS!$A$14:$AM$116,6,0)</f>
        <v>1332</v>
      </c>
      <c r="J38" s="15">
        <f>VLOOKUP($A38,[1]SUELDOS!$A$14:$AM$116,7,0)</f>
        <v>0</v>
      </c>
      <c r="K38" s="16">
        <f t="shared" si="13"/>
        <v>6660</v>
      </c>
      <c r="L38" s="15">
        <f>VLOOKUP($A38,[1]SUELDOS!$A$14:$AM$116,22,0)</f>
        <v>410.49</v>
      </c>
      <c r="M38" s="16">
        <f t="shared" si="14"/>
        <v>6249.51</v>
      </c>
      <c r="N38" s="17"/>
      <c r="O38" s="17"/>
    </row>
    <row r="39" spans="1:15" s="11" customFormat="1" ht="10.5" customHeight="1" x14ac:dyDescent="0.25">
      <c r="A39" s="12" t="s">
        <v>54</v>
      </c>
      <c r="B39" s="13" t="s">
        <v>55</v>
      </c>
      <c r="C39" s="14" t="s">
        <v>49</v>
      </c>
      <c r="D39" s="14" t="s">
        <v>19</v>
      </c>
      <c r="E39" s="15">
        <v>172.9</v>
      </c>
      <c r="F39" s="15">
        <f>VLOOKUP($A39,[1]SUELDOS!$A$14:$AM$116,3,0)+VLOOKUP($A39,[1]SUELDOS!$A$14:$AM$116,4,0)+VLOOKUP($A39,[1]SUELDOS!$A$14:$AM$116,5,0)</f>
        <v>4841.2</v>
      </c>
      <c r="G39" s="15">
        <v>0</v>
      </c>
      <c r="H39" s="15">
        <v>0</v>
      </c>
      <c r="I39" s="15">
        <f>VLOOKUP($A39,[1]SUELDOS!$A$14:$AM$116,6,0)</f>
        <v>0</v>
      </c>
      <c r="J39" s="15">
        <f>VLOOKUP($A39,[1]SUELDOS!$A$14:$AM$116,7,0)</f>
        <v>0</v>
      </c>
      <c r="K39" s="16">
        <f t="shared" si="13"/>
        <v>4841.2</v>
      </c>
      <c r="L39" s="15">
        <f>VLOOKUP($A39,[1]SUELDOS!$A$14:$AM$116,22,0)</f>
        <v>1758.07</v>
      </c>
      <c r="M39" s="16">
        <f t="shared" si="14"/>
        <v>3083.13</v>
      </c>
      <c r="N39" s="17"/>
      <c r="O39" s="17"/>
    </row>
    <row r="40" spans="1:15" s="11" customFormat="1" ht="10.5" customHeight="1" x14ac:dyDescent="0.25">
      <c r="A40" s="12" t="s">
        <v>56</v>
      </c>
      <c r="B40" s="13" t="s">
        <v>57</v>
      </c>
      <c r="C40" s="14" t="s">
        <v>46</v>
      </c>
      <c r="D40" s="14" t="s">
        <v>19</v>
      </c>
      <c r="E40" s="15">
        <v>305.60000000000002</v>
      </c>
      <c r="F40" s="15">
        <f>VLOOKUP($A40,[1]SUELDOS!$A$14:$AM$116,3,0)+VLOOKUP($A40,[1]SUELDOS!$A$14:$AM$116,4,0)+VLOOKUP($A40,[1]SUELDOS!$A$14:$AM$116,5,0)</f>
        <v>7945.6</v>
      </c>
      <c r="G40" s="15">
        <v>0</v>
      </c>
      <c r="H40" s="15">
        <v>0</v>
      </c>
      <c r="I40" s="15">
        <f>VLOOKUP($A40,[1]SUELDOS!$A$14:$AM$116,6,0)</f>
        <v>0</v>
      </c>
      <c r="J40" s="15">
        <f>VLOOKUP($A40,[1]SUELDOS!$A$14:$AM$116,7,0)</f>
        <v>0</v>
      </c>
      <c r="K40" s="16">
        <f t="shared" si="13"/>
        <v>7945.6</v>
      </c>
      <c r="L40" s="15">
        <f>VLOOKUP($A40,[1]SUELDOS!$A$14:$AM$116,22,0)</f>
        <v>1716.83</v>
      </c>
      <c r="M40" s="16">
        <f t="shared" si="14"/>
        <v>6228.77</v>
      </c>
      <c r="N40" s="17"/>
      <c r="O40" s="17"/>
    </row>
    <row r="41" spans="1:15" s="11" customFormat="1" ht="10.5" customHeight="1" x14ac:dyDescent="0.25">
      <c r="A41" s="12" t="s">
        <v>58</v>
      </c>
      <c r="B41" s="13" t="s">
        <v>59</v>
      </c>
      <c r="C41" s="14" t="s">
        <v>49</v>
      </c>
      <c r="D41" s="14" t="s">
        <v>19</v>
      </c>
      <c r="E41" s="15">
        <v>285</v>
      </c>
      <c r="F41" s="15">
        <f>VLOOKUP($A41,[1]SUELDOS!$A$14:$AM$116,3,0)+VLOOKUP($A41,[1]SUELDOS!$A$14:$AM$116,4,0)+VLOOKUP($A41,[1]SUELDOS!$A$14:$AM$116,5,0)</f>
        <v>8550</v>
      </c>
      <c r="G41" s="15">
        <v>0</v>
      </c>
      <c r="H41" s="15">
        <v>0</v>
      </c>
      <c r="I41" s="15">
        <f>VLOOKUP($A41,[1]SUELDOS!$A$14:$AM$116,6,0)</f>
        <v>0</v>
      </c>
      <c r="J41" s="15">
        <f>VLOOKUP($A41,[1]SUELDOS!$A$14:$AM$116,7,0)</f>
        <v>208.8</v>
      </c>
      <c r="K41" s="16">
        <f t="shared" si="13"/>
        <v>8758.7999999999993</v>
      </c>
      <c r="L41" s="15">
        <f>VLOOKUP($A41,[1]SUELDOS!$A$14:$AM$116,22,0)</f>
        <v>3424.34</v>
      </c>
      <c r="M41" s="16">
        <f t="shared" si="14"/>
        <v>5334.4599999999991</v>
      </c>
      <c r="N41" s="17"/>
      <c r="O41" s="17"/>
    </row>
    <row r="42" spans="1:15" s="11" customFormat="1" ht="10.5" customHeight="1" x14ac:dyDescent="0.25">
      <c r="A42" s="12" t="s">
        <v>60</v>
      </c>
      <c r="B42" s="13" t="s">
        <v>61</v>
      </c>
      <c r="C42" s="14" t="s">
        <v>18</v>
      </c>
      <c r="D42" s="14" t="s">
        <v>19</v>
      </c>
      <c r="E42" s="15">
        <v>516.79999999999995</v>
      </c>
      <c r="F42" s="15">
        <f>VLOOKUP($A42,[1]SUELDOS!$A$14:$AM$116,3,0)+VLOOKUP($A42,[1]SUELDOS!$A$14:$AM$116,4,0)+VLOOKUP($A42,[1]SUELDOS!$A$14:$AM$116,5,0)</f>
        <v>15504</v>
      </c>
      <c r="G42" s="15">
        <v>0</v>
      </c>
      <c r="H42" s="15">
        <v>0</v>
      </c>
      <c r="I42" s="15">
        <f>VLOOKUP($A42,[1]SUELDOS!$A$14:$AM$116,6,0)</f>
        <v>0</v>
      </c>
      <c r="J42" s="15">
        <f>VLOOKUP($A42,[1]SUELDOS!$A$14:$AM$116,7,0)</f>
        <v>0</v>
      </c>
      <c r="K42" s="16">
        <f t="shared" si="13"/>
        <v>15504</v>
      </c>
      <c r="L42" s="15">
        <f>VLOOKUP($A42,[1]SUELDOS!$A$14:$AM$116,22,0)</f>
        <v>5942.02</v>
      </c>
      <c r="M42" s="16">
        <f t="shared" si="14"/>
        <v>9561.98</v>
      </c>
      <c r="N42" s="17"/>
      <c r="O42" s="17"/>
    </row>
    <row r="43" spans="1:15" s="11" customFormat="1" ht="10.5" customHeight="1" x14ac:dyDescent="0.25">
      <c r="A43" s="12" t="s">
        <v>62</v>
      </c>
      <c r="B43" s="13" t="s">
        <v>63</v>
      </c>
      <c r="C43" s="14" t="s">
        <v>64</v>
      </c>
      <c r="D43" s="14" t="s">
        <v>19</v>
      </c>
      <c r="E43" s="15">
        <v>525</v>
      </c>
      <c r="F43" s="15">
        <f>VLOOKUP($A43,[1]SUELDOS!$A$14:$AM$116,3,0)+VLOOKUP($A43,[1]SUELDOS!$A$14:$AM$116,4,0)+VLOOKUP($A43,[1]SUELDOS!$A$14:$AM$116,5,0)</f>
        <v>15225</v>
      </c>
      <c r="G43" s="15">
        <v>0</v>
      </c>
      <c r="H43" s="15">
        <v>0</v>
      </c>
      <c r="I43" s="15">
        <f>VLOOKUP($A43,[1]SUELDOS!$A$14:$AM$116,6,0)</f>
        <v>525</v>
      </c>
      <c r="J43" s="15">
        <f>VLOOKUP($A43,[1]SUELDOS!$A$14:$AM$116,7,0)</f>
        <v>0</v>
      </c>
      <c r="K43" s="16">
        <f t="shared" si="13"/>
        <v>15750</v>
      </c>
      <c r="L43" s="15">
        <f>VLOOKUP($A43,[1]SUELDOS!$A$14:$AM$116,22,0)</f>
        <v>4248.42</v>
      </c>
      <c r="M43" s="16">
        <f t="shared" si="14"/>
        <v>11501.58</v>
      </c>
      <c r="N43" s="17"/>
      <c r="O43" s="17"/>
    </row>
    <row r="44" spans="1:15" s="11" customFormat="1" ht="10.5" customHeight="1" x14ac:dyDescent="0.25">
      <c r="A44" s="12" t="s">
        <v>65</v>
      </c>
      <c r="B44" s="13" t="s">
        <v>66</v>
      </c>
      <c r="C44" s="14" t="s">
        <v>67</v>
      </c>
      <c r="D44" s="14" t="s">
        <v>19</v>
      </c>
      <c r="E44" s="15">
        <v>212.8</v>
      </c>
      <c r="F44" s="15">
        <f>VLOOKUP($A44,[1]SUELDOS!$A$14:$AM$116,3,0)+VLOOKUP($A44,[1]SUELDOS!$A$14:$AM$116,4,0)+VLOOKUP($A44,[1]SUELDOS!$A$14:$AM$116,5,0)</f>
        <v>6384</v>
      </c>
      <c r="G44" s="15">
        <v>0</v>
      </c>
      <c r="H44" s="15">
        <v>0</v>
      </c>
      <c r="I44" s="15">
        <f>VLOOKUP($A44,[1]SUELDOS!$A$14:$AM$116,6,0)</f>
        <v>0</v>
      </c>
      <c r="J44" s="15">
        <f>VLOOKUP($A44,[1]SUELDOS!$A$14:$AM$116,7,0)</f>
        <v>0</v>
      </c>
      <c r="K44" s="16">
        <f t="shared" si="13"/>
        <v>6384</v>
      </c>
      <c r="L44" s="15">
        <f>VLOOKUP($A44,[1]SUELDOS!$A$14:$AM$116,22,0)</f>
        <v>377.04</v>
      </c>
      <c r="M44" s="16">
        <f t="shared" si="14"/>
        <v>6006.96</v>
      </c>
      <c r="N44" s="17"/>
      <c r="O44" s="17"/>
    </row>
    <row r="45" spans="1:15" s="11" customFormat="1" ht="10.5" customHeight="1" x14ac:dyDescent="0.25">
      <c r="A45" s="12" t="s">
        <v>71</v>
      </c>
      <c r="B45" s="13" t="s">
        <v>72</v>
      </c>
      <c r="C45" s="14" t="s">
        <v>68</v>
      </c>
      <c r="D45" s="14" t="s">
        <v>69</v>
      </c>
      <c r="E45" s="15">
        <f t="shared" ref="E45:E52" si="15">+F45/30</f>
        <v>337.86899999999997</v>
      </c>
      <c r="F45" s="15">
        <f>VLOOKUP($A45,[1]ASIMILADOS!$A$14:$L$155,3,0)</f>
        <v>10136.07</v>
      </c>
      <c r="G45" s="14" t="s">
        <v>70</v>
      </c>
      <c r="H45" s="14" t="s">
        <v>70</v>
      </c>
      <c r="I45" s="14" t="s">
        <v>70</v>
      </c>
      <c r="J45" s="14" t="s">
        <v>70</v>
      </c>
      <c r="K45" s="16">
        <f t="shared" ref="K45:K50" si="16">+F45</f>
        <v>10136.07</v>
      </c>
      <c r="L45" s="15">
        <f>VLOOKUP($A45,[1]ASIMILADOS!$A$14:$L$155,9,0)</f>
        <v>936.07</v>
      </c>
      <c r="M45" s="16">
        <f t="shared" ref="M45:M50" si="17">+K45-L45</f>
        <v>9200</v>
      </c>
      <c r="N45" s="17"/>
      <c r="O45" s="17"/>
    </row>
    <row r="46" spans="1:15" s="11" customFormat="1" ht="10.5" customHeight="1" x14ac:dyDescent="0.25">
      <c r="A46" s="12" t="s">
        <v>73</v>
      </c>
      <c r="B46" s="13" t="s">
        <v>74</v>
      </c>
      <c r="C46" s="14" t="s">
        <v>68</v>
      </c>
      <c r="D46" s="14" t="s">
        <v>69</v>
      </c>
      <c r="E46" s="15">
        <f t="shared" si="15"/>
        <v>337.86899999999997</v>
      </c>
      <c r="F46" s="15">
        <f>VLOOKUP($A46,[1]ASIMILADOS!$A$14:$L$155,3,0)</f>
        <v>10136.07</v>
      </c>
      <c r="G46" s="14" t="s">
        <v>70</v>
      </c>
      <c r="H46" s="14" t="s">
        <v>70</v>
      </c>
      <c r="I46" s="14" t="s">
        <v>70</v>
      </c>
      <c r="J46" s="14" t="s">
        <v>70</v>
      </c>
      <c r="K46" s="16">
        <f t="shared" si="16"/>
        <v>10136.07</v>
      </c>
      <c r="L46" s="15">
        <f>VLOOKUP($A46,[1]ASIMILADOS!$A$14:$L$155,9,0)</f>
        <v>936.07</v>
      </c>
      <c r="M46" s="16">
        <f t="shared" si="17"/>
        <v>9200</v>
      </c>
      <c r="N46" s="17"/>
      <c r="O46" s="17"/>
    </row>
    <row r="47" spans="1:15" s="11" customFormat="1" ht="10.5" customHeight="1" x14ac:dyDescent="0.25">
      <c r="A47" s="12" t="s">
        <v>148</v>
      </c>
      <c r="B47" s="13" t="s">
        <v>150</v>
      </c>
      <c r="C47" s="14" t="s">
        <v>68</v>
      </c>
      <c r="D47" s="14" t="s">
        <v>69</v>
      </c>
      <c r="E47" s="15">
        <f t="shared" si="15"/>
        <v>105.91466666666666</v>
      </c>
      <c r="F47" s="15">
        <f>VLOOKUP($A47,[1]ASIMILADOS!$A$14:$L$155,3,0)</f>
        <v>3177.44</v>
      </c>
      <c r="G47" s="14" t="s">
        <v>70</v>
      </c>
      <c r="H47" s="14" t="s">
        <v>70</v>
      </c>
      <c r="I47" s="14" t="s">
        <v>70</v>
      </c>
      <c r="J47" s="14" t="s">
        <v>70</v>
      </c>
      <c r="K47" s="16">
        <f t="shared" si="16"/>
        <v>3177.44</v>
      </c>
      <c r="L47" s="15">
        <f>VLOOKUP($A47,[1]ASIMILADOS!$A$14:$L$155,9,0)</f>
        <v>177.44</v>
      </c>
      <c r="M47" s="16">
        <f t="shared" si="17"/>
        <v>3000</v>
      </c>
      <c r="N47" s="17"/>
      <c r="O47" s="17"/>
    </row>
    <row r="48" spans="1:15" s="11" customFormat="1" ht="10.5" customHeight="1" x14ac:dyDescent="0.25">
      <c r="A48" s="12" t="s">
        <v>149</v>
      </c>
      <c r="B48" s="13" t="s">
        <v>151</v>
      </c>
      <c r="C48" s="14" t="s">
        <v>68</v>
      </c>
      <c r="D48" s="14" t="s">
        <v>69</v>
      </c>
      <c r="E48" s="15">
        <f t="shared" si="15"/>
        <v>105.91466666666666</v>
      </c>
      <c r="F48" s="15">
        <f>VLOOKUP($A48,[1]ASIMILADOS!$A$14:$L$155,3,0)</f>
        <v>3177.44</v>
      </c>
      <c r="G48" s="14" t="s">
        <v>70</v>
      </c>
      <c r="H48" s="14" t="s">
        <v>70</v>
      </c>
      <c r="I48" s="14" t="s">
        <v>70</v>
      </c>
      <c r="J48" s="14" t="s">
        <v>70</v>
      </c>
      <c r="K48" s="16">
        <f t="shared" si="16"/>
        <v>3177.44</v>
      </c>
      <c r="L48" s="15">
        <f>VLOOKUP($A48,[1]ASIMILADOS!$A$14:$L$155,9,0)</f>
        <v>177.44</v>
      </c>
      <c r="M48" s="16">
        <f t="shared" si="17"/>
        <v>3000</v>
      </c>
      <c r="N48" s="17"/>
      <c r="O48" s="17"/>
    </row>
    <row r="49" spans="1:15" s="11" customFormat="1" ht="10.5" customHeight="1" x14ac:dyDescent="0.25">
      <c r="A49" s="12" t="s">
        <v>75</v>
      </c>
      <c r="B49" s="13" t="s">
        <v>76</v>
      </c>
      <c r="C49" s="14" t="s">
        <v>77</v>
      </c>
      <c r="D49" s="14" t="s">
        <v>69</v>
      </c>
      <c r="E49" s="15">
        <f t="shared" si="15"/>
        <v>282.54399999999998</v>
      </c>
      <c r="F49" s="15">
        <f>VLOOKUP($A49,[1]ASIMILADOS!$A$14:$L$155,3,0)</f>
        <v>8476.32</v>
      </c>
      <c r="G49" s="14" t="s">
        <v>70</v>
      </c>
      <c r="H49" s="14" t="s">
        <v>70</v>
      </c>
      <c r="I49" s="14" t="s">
        <v>70</v>
      </c>
      <c r="J49" s="14" t="s">
        <v>70</v>
      </c>
      <c r="K49" s="16">
        <f t="shared" si="16"/>
        <v>8476.32</v>
      </c>
      <c r="L49" s="15">
        <f>VLOOKUP($A49,[1]ASIMILADOS!$A$14:$L$155,9,0)</f>
        <v>676.32</v>
      </c>
      <c r="M49" s="16">
        <f t="shared" si="17"/>
        <v>7800</v>
      </c>
      <c r="N49" s="17"/>
      <c r="O49" s="17"/>
    </row>
    <row r="50" spans="1:15" s="11" customFormat="1" ht="10.5" customHeight="1" x14ac:dyDescent="0.25">
      <c r="A50" s="12" t="s">
        <v>78</v>
      </c>
      <c r="B50" s="13" t="s">
        <v>79</v>
      </c>
      <c r="C50" s="14" t="s">
        <v>77</v>
      </c>
      <c r="D50" s="14" t="s">
        <v>69</v>
      </c>
      <c r="E50" s="15">
        <f t="shared" si="15"/>
        <v>329.85233333333332</v>
      </c>
      <c r="F50" s="15">
        <f>VLOOKUP($A50,[1]ASIMILADOS!$A$14:$L$155,3,0)</f>
        <v>9895.57</v>
      </c>
      <c r="G50" s="14" t="s">
        <v>70</v>
      </c>
      <c r="H50" s="14" t="s">
        <v>70</v>
      </c>
      <c r="I50" s="14" t="s">
        <v>70</v>
      </c>
      <c r="J50" s="14" t="s">
        <v>70</v>
      </c>
      <c r="K50" s="16">
        <f t="shared" si="16"/>
        <v>9895.57</v>
      </c>
      <c r="L50" s="15">
        <f>VLOOKUP($A50,[1]ASIMILADOS!$A$14:$L$155,9,0)</f>
        <v>895.57</v>
      </c>
      <c r="M50" s="16">
        <f t="shared" si="17"/>
        <v>9000</v>
      </c>
      <c r="N50" s="17"/>
      <c r="O50" s="17"/>
    </row>
    <row r="51" spans="1:15" s="11" customFormat="1" ht="10.5" customHeight="1" x14ac:dyDescent="0.25">
      <c r="A51" s="12" t="s">
        <v>162</v>
      </c>
      <c r="B51" s="13" t="s">
        <v>163</v>
      </c>
      <c r="C51" s="14" t="s">
        <v>166</v>
      </c>
      <c r="D51" s="14" t="s">
        <v>69</v>
      </c>
      <c r="E51" s="15">
        <f t="shared" si="15"/>
        <v>580.98266666666666</v>
      </c>
      <c r="F51" s="15">
        <f>VLOOKUP($A51,[1]ASIMILADOS!$A$14:$L$155,3,0)</f>
        <v>17429.48</v>
      </c>
      <c r="G51" s="14" t="s">
        <v>70</v>
      </c>
      <c r="H51" s="14" t="s">
        <v>70</v>
      </c>
      <c r="I51" s="14" t="s">
        <v>70</v>
      </c>
      <c r="J51" s="14" t="s">
        <v>70</v>
      </c>
      <c r="K51" s="16">
        <f t="shared" ref="K51:K52" si="18">+F51</f>
        <v>17429.48</v>
      </c>
      <c r="L51" s="15">
        <f>VLOOKUP($A51,[1]ASIMILADOS!$A$14:$L$155,9,0)</f>
        <v>2429.48</v>
      </c>
      <c r="M51" s="16">
        <f t="shared" ref="M51:M52" si="19">+K51-L51</f>
        <v>15000</v>
      </c>
      <c r="N51" s="17"/>
      <c r="O51" s="17"/>
    </row>
    <row r="52" spans="1:15" s="11" customFormat="1" ht="10.5" customHeight="1" x14ac:dyDescent="0.25">
      <c r="A52" s="12" t="s">
        <v>164</v>
      </c>
      <c r="B52" s="13" t="s">
        <v>165</v>
      </c>
      <c r="C52" s="14" t="s">
        <v>167</v>
      </c>
      <c r="D52" s="14" t="s">
        <v>69</v>
      </c>
      <c r="E52" s="15">
        <f t="shared" si="15"/>
        <v>1155.713</v>
      </c>
      <c r="F52" s="15">
        <f>VLOOKUP($A52,[1]ASIMILADOS!$A$14:$L$155,3,0)</f>
        <v>34671.39</v>
      </c>
      <c r="G52" s="14" t="s">
        <v>70</v>
      </c>
      <c r="H52" s="14" t="s">
        <v>70</v>
      </c>
      <c r="I52" s="14" t="s">
        <v>70</v>
      </c>
      <c r="J52" s="14" t="s">
        <v>70</v>
      </c>
      <c r="K52" s="16">
        <f t="shared" si="18"/>
        <v>34671.39</v>
      </c>
      <c r="L52" s="15">
        <f>VLOOKUP($A52,[1]ASIMILADOS!$A$14:$L$155,9,0)</f>
        <v>6338.06</v>
      </c>
      <c r="M52" s="16">
        <f t="shared" si="19"/>
        <v>28333.329999999998</v>
      </c>
      <c r="N52" s="17"/>
      <c r="O52" s="17"/>
    </row>
    <row r="53" spans="1:15" s="11" customFormat="1" ht="10.5" customHeight="1" x14ac:dyDescent="0.25">
      <c r="A53" s="12"/>
      <c r="B53" s="18"/>
      <c r="C53" s="14"/>
      <c r="D53" s="14"/>
      <c r="E53" s="15"/>
      <c r="F53" s="15"/>
      <c r="G53" s="14"/>
      <c r="H53" s="14"/>
      <c r="I53" s="14"/>
      <c r="J53" s="14"/>
      <c r="K53" s="16"/>
      <c r="L53" s="16"/>
      <c r="M53" s="16"/>
    </row>
    <row r="54" spans="1:15" s="11" customFormat="1" ht="17.25" customHeight="1" x14ac:dyDescent="0.25">
      <c r="A54" s="6" t="s">
        <v>172</v>
      </c>
      <c r="B54" s="7"/>
      <c r="C54" s="8"/>
      <c r="D54" s="8"/>
      <c r="E54" s="9"/>
      <c r="F54" s="9"/>
      <c r="G54" s="8"/>
      <c r="H54" s="8"/>
      <c r="I54" s="8"/>
      <c r="J54" s="8"/>
      <c r="K54" s="10"/>
      <c r="L54" s="10"/>
      <c r="M54" s="10"/>
    </row>
    <row r="55" spans="1:15" s="11" customFormat="1" ht="10.5" customHeight="1" x14ac:dyDescent="0.25">
      <c r="A55" s="12" t="s">
        <v>173</v>
      </c>
      <c r="B55" s="18" t="s">
        <v>174</v>
      </c>
      <c r="C55" s="14" t="s">
        <v>171</v>
      </c>
      <c r="D55" s="14" t="s">
        <v>69</v>
      </c>
      <c r="E55" s="15">
        <f t="shared" ref="E55" si="20">+F55/30</f>
        <v>580.98266666666666</v>
      </c>
      <c r="F55" s="15">
        <f>VLOOKUP($A55,[1]ASIMILADOS!$A$14:$L$155,3,0)</f>
        <v>17429.48</v>
      </c>
      <c r="G55" s="14" t="s">
        <v>70</v>
      </c>
      <c r="H55" s="14" t="s">
        <v>70</v>
      </c>
      <c r="I55" s="14" t="s">
        <v>70</v>
      </c>
      <c r="J55" s="14" t="s">
        <v>70</v>
      </c>
      <c r="K55" s="16">
        <f t="shared" ref="K55" si="21">+F55</f>
        <v>17429.48</v>
      </c>
      <c r="L55" s="15">
        <f>VLOOKUP($A55,[1]ASIMILADOS!$A$14:$L$155,9,0)</f>
        <v>2429.48</v>
      </c>
      <c r="M55" s="16">
        <f t="shared" ref="M55" si="22">+K55-L55</f>
        <v>15000</v>
      </c>
    </row>
    <row r="56" spans="1:15" s="11" customFormat="1" ht="10.5" customHeight="1" x14ac:dyDescent="0.25">
      <c r="A56" s="12"/>
      <c r="B56" s="18"/>
      <c r="C56" s="14"/>
      <c r="D56" s="14"/>
      <c r="E56" s="15"/>
      <c r="F56" s="15"/>
      <c r="G56" s="14"/>
      <c r="H56" s="14"/>
      <c r="I56" s="14"/>
      <c r="J56" s="14"/>
      <c r="K56" s="16"/>
      <c r="L56" s="16"/>
      <c r="M56" s="16"/>
    </row>
    <row r="57" spans="1:15" s="11" customFormat="1" ht="17.25" customHeight="1" x14ac:dyDescent="0.25">
      <c r="A57" s="6" t="s">
        <v>80</v>
      </c>
      <c r="B57" s="7"/>
      <c r="C57" s="8"/>
      <c r="D57" s="8"/>
      <c r="E57" s="9"/>
      <c r="F57" s="9"/>
      <c r="G57" s="8"/>
      <c r="H57" s="8"/>
      <c r="I57" s="8"/>
      <c r="J57" s="8"/>
      <c r="K57" s="10"/>
      <c r="L57" s="10"/>
      <c r="M57" s="10"/>
    </row>
    <row r="58" spans="1:15" s="11" customFormat="1" ht="10.5" customHeight="1" x14ac:dyDescent="0.25">
      <c r="A58" s="12" t="s">
        <v>81</v>
      </c>
      <c r="B58" s="18" t="s">
        <v>82</v>
      </c>
      <c r="C58" s="14" t="s">
        <v>83</v>
      </c>
      <c r="D58" s="14" t="s">
        <v>69</v>
      </c>
      <c r="E58" s="15">
        <f t="shared" ref="E58:E63" si="23">+F58/30</f>
        <v>177.81633333333332</v>
      </c>
      <c r="F58" s="15">
        <f>VLOOKUP($A58,[1]ASIMILADOS!$A$14:$L$155,3,0)</f>
        <v>5334.49</v>
      </c>
      <c r="G58" s="14" t="s">
        <v>70</v>
      </c>
      <c r="H58" s="14" t="s">
        <v>70</v>
      </c>
      <c r="I58" s="14" t="s">
        <v>70</v>
      </c>
      <c r="J58" s="14" t="s">
        <v>70</v>
      </c>
      <c r="K58" s="16">
        <f t="shared" ref="K58:K63" si="24">+F58</f>
        <v>5334.49</v>
      </c>
      <c r="L58" s="15">
        <f>VLOOKUP($A58,[1]ASIMILADOS!$A$14:$L$155,9,0)</f>
        <v>334.49</v>
      </c>
      <c r="M58" s="16">
        <f t="shared" ref="M58:M63" si="25">+K58-L58</f>
        <v>5000</v>
      </c>
    </row>
    <row r="59" spans="1:15" s="11" customFormat="1" ht="10.5" customHeight="1" x14ac:dyDescent="0.25">
      <c r="A59" s="23" t="s">
        <v>84</v>
      </c>
      <c r="B59" s="13" t="s">
        <v>85</v>
      </c>
      <c r="C59" s="24" t="s">
        <v>83</v>
      </c>
      <c r="D59" s="24" t="s">
        <v>69</v>
      </c>
      <c r="E59" s="15">
        <f t="shared" si="23"/>
        <v>77.424333333333337</v>
      </c>
      <c r="F59" s="15">
        <f>VLOOKUP($A59,[1]ASIMILADOS!$A$14:$L$155,3,0)</f>
        <v>2322.73</v>
      </c>
      <c r="G59" s="14" t="s">
        <v>70</v>
      </c>
      <c r="H59" s="14" t="s">
        <v>70</v>
      </c>
      <c r="I59" s="14" t="s">
        <v>70</v>
      </c>
      <c r="J59" s="14" t="s">
        <v>70</v>
      </c>
      <c r="K59" s="16">
        <f t="shared" si="24"/>
        <v>2322.73</v>
      </c>
      <c r="L59" s="15">
        <f>VLOOKUP($A59,[1]ASIMILADOS!$A$14:$L$155,9,0)</f>
        <v>122.73</v>
      </c>
      <c r="M59" s="16">
        <f t="shared" si="25"/>
        <v>2200</v>
      </c>
    </row>
    <row r="60" spans="1:15" s="11" customFormat="1" ht="10.5" customHeight="1" x14ac:dyDescent="0.25">
      <c r="A60" s="23" t="s">
        <v>86</v>
      </c>
      <c r="B60" s="13" t="s">
        <v>87</v>
      </c>
      <c r="C60" s="24" t="s">
        <v>83</v>
      </c>
      <c r="D60" s="24" t="s">
        <v>69</v>
      </c>
      <c r="E60" s="15">
        <f t="shared" si="23"/>
        <v>370.35766666666666</v>
      </c>
      <c r="F60" s="15">
        <f>VLOOKUP($A60,[1]ASIMILADOS!$A$14:$L$155,3,0)</f>
        <v>11110.73</v>
      </c>
      <c r="G60" s="14" t="s">
        <v>70</v>
      </c>
      <c r="H60" s="14" t="s">
        <v>70</v>
      </c>
      <c r="I60" s="14" t="s">
        <v>70</v>
      </c>
      <c r="J60" s="14" t="s">
        <v>70</v>
      </c>
      <c r="K60" s="16">
        <f t="shared" si="24"/>
        <v>11110.73</v>
      </c>
      <c r="L60" s="15">
        <f>VLOOKUP($A60,[1]ASIMILADOS!$A$14:$L$155,9,0)</f>
        <v>1110.73</v>
      </c>
      <c r="M60" s="16">
        <f t="shared" si="25"/>
        <v>10000</v>
      </c>
    </row>
    <row r="61" spans="1:15" s="11" customFormat="1" ht="10.5" customHeight="1" x14ac:dyDescent="0.25">
      <c r="A61" s="12" t="s">
        <v>88</v>
      </c>
      <c r="B61" s="18" t="s">
        <v>89</v>
      </c>
      <c r="C61" s="14" t="s">
        <v>83</v>
      </c>
      <c r="D61" s="14" t="s">
        <v>69</v>
      </c>
      <c r="E61" s="15">
        <f t="shared" si="23"/>
        <v>159.33333333333334</v>
      </c>
      <c r="F61" s="15">
        <f>VLOOKUP($A61,[1]ASIMILADOS!$A$14:$L$155,3,0)</f>
        <v>4780</v>
      </c>
      <c r="G61" s="14" t="s">
        <v>70</v>
      </c>
      <c r="H61" s="14" t="s">
        <v>70</v>
      </c>
      <c r="I61" s="14" t="s">
        <v>70</v>
      </c>
      <c r="J61" s="14" t="s">
        <v>70</v>
      </c>
      <c r="K61" s="16">
        <f t="shared" si="24"/>
        <v>4780</v>
      </c>
      <c r="L61" s="15">
        <f>VLOOKUP($A61,[1]ASIMILADOS!$A$14:$L$155,9,0)</f>
        <v>280</v>
      </c>
      <c r="M61" s="16">
        <f t="shared" si="25"/>
        <v>4500</v>
      </c>
    </row>
    <row r="62" spans="1:15" s="11" customFormat="1" ht="10.5" customHeight="1" x14ac:dyDescent="0.25">
      <c r="A62" s="12" t="s">
        <v>90</v>
      </c>
      <c r="B62" s="18" t="s">
        <v>91</v>
      </c>
      <c r="C62" s="14" t="s">
        <v>83</v>
      </c>
      <c r="D62" s="14" t="s">
        <v>69</v>
      </c>
      <c r="E62" s="15">
        <f t="shared" si="23"/>
        <v>98.792000000000002</v>
      </c>
      <c r="F62" s="15">
        <f>VLOOKUP($A62,[1]ASIMILADOS!$A$14:$L$155,3,0)</f>
        <v>2963.76</v>
      </c>
      <c r="G62" s="14" t="s">
        <v>70</v>
      </c>
      <c r="H62" s="14" t="s">
        <v>70</v>
      </c>
      <c r="I62" s="14" t="s">
        <v>70</v>
      </c>
      <c r="J62" s="14" t="s">
        <v>70</v>
      </c>
      <c r="K62" s="16">
        <f t="shared" si="24"/>
        <v>2963.76</v>
      </c>
      <c r="L62" s="15">
        <f>VLOOKUP($A62,[1]ASIMILADOS!$A$14:$L$155,9,0)</f>
        <v>163.76</v>
      </c>
      <c r="M62" s="16">
        <f t="shared" si="25"/>
        <v>2800</v>
      </c>
    </row>
    <row r="63" spans="1:15" s="11" customFormat="1" ht="10.5" customHeight="1" x14ac:dyDescent="0.25">
      <c r="A63" s="12" t="s">
        <v>92</v>
      </c>
      <c r="B63" s="18" t="s">
        <v>93</v>
      </c>
      <c r="C63" s="14" t="s">
        <v>83</v>
      </c>
      <c r="D63" s="14" t="s">
        <v>69</v>
      </c>
      <c r="E63" s="15">
        <f t="shared" si="23"/>
        <v>105.91466666666666</v>
      </c>
      <c r="F63" s="15">
        <f>VLOOKUP($A63,[1]ASIMILADOS!$A$14:$L$155,3,0)</f>
        <v>3177.44</v>
      </c>
      <c r="G63" s="14" t="s">
        <v>70</v>
      </c>
      <c r="H63" s="14" t="s">
        <v>70</v>
      </c>
      <c r="I63" s="14" t="s">
        <v>70</v>
      </c>
      <c r="J63" s="14" t="s">
        <v>70</v>
      </c>
      <c r="K63" s="16">
        <f t="shared" si="24"/>
        <v>3177.44</v>
      </c>
      <c r="L63" s="15">
        <f>VLOOKUP($A63,[1]ASIMILADOS!$A$14:$L$155,9,0)</f>
        <v>177.44</v>
      </c>
      <c r="M63" s="16">
        <f t="shared" si="25"/>
        <v>3000</v>
      </c>
    </row>
    <row r="64" spans="1:15" s="11" customFormat="1" ht="10.5" customHeight="1" x14ac:dyDescent="0.25">
      <c r="A64" s="12"/>
      <c r="B64" s="18"/>
      <c r="C64" s="14"/>
      <c r="D64" s="14"/>
      <c r="E64" s="15"/>
      <c r="F64" s="15"/>
      <c r="G64" s="14"/>
      <c r="H64" s="14"/>
      <c r="I64" s="14"/>
      <c r="J64" s="14"/>
      <c r="K64" s="16"/>
      <c r="L64" s="16"/>
      <c r="M64" s="16"/>
    </row>
    <row r="65" spans="1:15" s="11" customFormat="1" ht="17.25" customHeight="1" x14ac:dyDescent="0.25">
      <c r="A65" s="6" t="s">
        <v>94</v>
      </c>
      <c r="B65" s="7"/>
      <c r="C65" s="8"/>
      <c r="D65" s="8"/>
      <c r="E65" s="9"/>
      <c r="F65" s="9"/>
      <c r="G65" s="8"/>
      <c r="H65" s="8"/>
      <c r="I65" s="8"/>
      <c r="J65" s="8"/>
      <c r="K65" s="10"/>
      <c r="L65" s="10"/>
      <c r="M65" s="10"/>
    </row>
    <row r="66" spans="1:15" s="11" customFormat="1" ht="10.5" customHeight="1" x14ac:dyDescent="0.25">
      <c r="A66" s="23" t="s">
        <v>95</v>
      </c>
      <c r="B66" s="13" t="s">
        <v>96</v>
      </c>
      <c r="C66" s="24" t="s">
        <v>18</v>
      </c>
      <c r="D66" s="24" t="s">
        <v>19</v>
      </c>
      <c r="E66" s="15">
        <v>164.33500000000001</v>
      </c>
      <c r="F66" s="15">
        <f>VLOOKUP($A66,[1]SUELDOS!$A$14:$AM$116,3,0)+VLOOKUP($A66,[1]SUELDOS!$A$14:$AM$116,4,0)+VLOOKUP($A66,[1]SUELDOS!$A$14:$AM$116,5,0)</f>
        <v>6430.5</v>
      </c>
      <c r="G66" s="15">
        <v>0</v>
      </c>
      <c r="H66" s="15">
        <v>0</v>
      </c>
      <c r="I66" s="15">
        <f>VLOOKUP($A66,[1]SUELDOS!$A$14:$AM$116,6,0)</f>
        <v>0</v>
      </c>
      <c r="J66" s="15">
        <f>VLOOKUP($A66,[1]SUELDOS!$A$14:$AM$116,7,0)</f>
        <v>0</v>
      </c>
      <c r="K66" s="16">
        <f t="shared" ref="K66:K67" si="26">SUM(F66:J66)</f>
        <v>6430.5</v>
      </c>
      <c r="L66" s="15">
        <f>VLOOKUP($A66,[1]SUELDOS!$A$14:$AM$116,22,0)</f>
        <v>2908.24</v>
      </c>
      <c r="M66" s="16">
        <f t="shared" ref="M66:M67" si="27">+K66-L66</f>
        <v>3522.26</v>
      </c>
      <c r="N66" s="17"/>
      <c r="O66" s="17"/>
    </row>
    <row r="67" spans="1:15" s="11" customFormat="1" ht="10.5" customHeight="1" x14ac:dyDescent="0.25">
      <c r="A67" s="23" t="s">
        <v>97</v>
      </c>
      <c r="B67" s="13" t="s">
        <v>98</v>
      </c>
      <c r="C67" s="24" t="s">
        <v>18</v>
      </c>
      <c r="D67" s="24" t="s">
        <v>19</v>
      </c>
      <c r="E67" s="15">
        <v>305.60000000000002</v>
      </c>
      <c r="F67" s="15">
        <f>VLOOKUP($A67,[1]SUELDOS!$A$14:$AM$116,3,0)+VLOOKUP($A67,[1]SUELDOS!$A$14:$AM$116,4,0)+VLOOKUP($A67,[1]SUELDOS!$A$14:$AM$116,5,0)</f>
        <v>9168</v>
      </c>
      <c r="G67" s="15">
        <v>0</v>
      </c>
      <c r="H67" s="15">
        <v>0</v>
      </c>
      <c r="I67" s="15">
        <f>VLOOKUP($A67,[1]SUELDOS!$A$14:$AM$116,6,0)</f>
        <v>0</v>
      </c>
      <c r="J67" s="15">
        <f>VLOOKUP($A67,[1]SUELDOS!$A$14:$AM$116,7,0)</f>
        <v>0</v>
      </c>
      <c r="K67" s="16">
        <f t="shared" si="26"/>
        <v>9168</v>
      </c>
      <c r="L67" s="15">
        <f>VLOOKUP($A67,[1]SUELDOS!$A$14:$AM$116,22,0)</f>
        <v>2009.73</v>
      </c>
      <c r="M67" s="16">
        <f t="shared" si="27"/>
        <v>7158.27</v>
      </c>
      <c r="N67" s="17"/>
      <c r="O67" s="17"/>
    </row>
    <row r="68" spans="1:15" s="11" customFormat="1" ht="10.5" customHeight="1" x14ac:dyDescent="0.25">
      <c r="A68" s="12" t="s">
        <v>99</v>
      </c>
      <c r="B68" s="18" t="s">
        <v>100</v>
      </c>
      <c r="C68" s="14" t="s">
        <v>18</v>
      </c>
      <c r="D68" s="14" t="s">
        <v>69</v>
      </c>
      <c r="E68" s="15">
        <f>+F68/30</f>
        <v>453.82066666666668</v>
      </c>
      <c r="F68" s="15">
        <f>VLOOKUP($A68,[1]ASIMILADOS!$A$14:$L$155,3,0)</f>
        <v>13614.62</v>
      </c>
      <c r="G68" s="14" t="s">
        <v>70</v>
      </c>
      <c r="H68" s="14" t="s">
        <v>70</v>
      </c>
      <c r="I68" s="14" t="s">
        <v>70</v>
      </c>
      <c r="J68" s="14" t="s">
        <v>70</v>
      </c>
      <c r="K68" s="16">
        <f>+F68</f>
        <v>13614.62</v>
      </c>
      <c r="L68" s="15">
        <f>VLOOKUP($A68,[1]ASIMILADOS!$A$14:$L$155,9,0)</f>
        <v>1614.62</v>
      </c>
      <c r="M68" s="16">
        <f>+K68-L68</f>
        <v>12000</v>
      </c>
    </row>
    <row r="69" spans="1:15" s="11" customFormat="1" ht="10.5" customHeight="1" x14ac:dyDescent="0.25">
      <c r="A69" s="12" t="s">
        <v>178</v>
      </c>
      <c r="B69" s="18" t="s">
        <v>179</v>
      </c>
      <c r="C69" s="14" t="s">
        <v>180</v>
      </c>
      <c r="D69" s="14" t="s">
        <v>69</v>
      </c>
      <c r="E69" s="15">
        <f>+F69/30</f>
        <v>580.98266666666666</v>
      </c>
      <c r="F69" s="15">
        <f>VLOOKUP($A69,[1]ASIMILADOS!$A$14:$L$155,3,0)</f>
        <v>17429.48</v>
      </c>
      <c r="G69" s="14" t="s">
        <v>70</v>
      </c>
      <c r="H69" s="14" t="s">
        <v>70</v>
      </c>
      <c r="I69" s="14" t="s">
        <v>70</v>
      </c>
      <c r="J69" s="14" t="s">
        <v>70</v>
      </c>
      <c r="K69" s="16">
        <f>+F69</f>
        <v>17429.48</v>
      </c>
      <c r="L69" s="15">
        <f>VLOOKUP($A69,[1]ASIMILADOS!$A$14:$L$155,9,0)</f>
        <v>2429.48</v>
      </c>
      <c r="M69" s="16">
        <f>+K69-L69</f>
        <v>15000</v>
      </c>
    </row>
    <row r="71" spans="1:15" s="11" customFormat="1" ht="10.5" customHeight="1" x14ac:dyDescent="0.25">
      <c r="A71" s="12"/>
      <c r="B71" s="18"/>
      <c r="C71" s="14"/>
      <c r="D71" s="14"/>
      <c r="E71" s="15"/>
      <c r="F71" s="15"/>
      <c r="G71" s="14"/>
      <c r="H71" s="14"/>
      <c r="I71" s="14"/>
      <c r="J71" s="14"/>
      <c r="K71" s="16"/>
      <c r="L71" s="16"/>
      <c r="M71" s="16"/>
    </row>
    <row r="72" spans="1:15" s="11" customFormat="1" ht="17.25" customHeight="1" x14ac:dyDescent="0.25">
      <c r="A72" s="6" t="s">
        <v>191</v>
      </c>
      <c r="B72" s="7"/>
      <c r="C72" s="8"/>
      <c r="D72" s="8"/>
      <c r="E72" s="9"/>
      <c r="F72" s="9"/>
      <c r="G72" s="8"/>
      <c r="H72" s="8"/>
      <c r="I72" s="8"/>
      <c r="J72" s="8"/>
      <c r="K72" s="10"/>
      <c r="L72" s="10"/>
      <c r="M72" s="10"/>
    </row>
    <row r="73" spans="1:15" s="11" customFormat="1" ht="10.5" customHeight="1" x14ac:dyDescent="0.25">
      <c r="A73" s="12" t="s">
        <v>192</v>
      </c>
      <c r="B73" s="18" t="s">
        <v>193</v>
      </c>
      <c r="C73" s="14" t="s">
        <v>194</v>
      </c>
      <c r="D73" s="14" t="s">
        <v>69</v>
      </c>
      <c r="E73" s="15">
        <f>+F73/30</f>
        <v>580.98266666666666</v>
      </c>
      <c r="F73" s="15">
        <f>VLOOKUP($A73,[1]ASIMILADOS!$A$14:$L$155,3,0)</f>
        <v>17429.48</v>
      </c>
      <c r="G73" s="14" t="s">
        <v>70</v>
      </c>
      <c r="H73" s="14" t="s">
        <v>70</v>
      </c>
      <c r="I73" s="14" t="s">
        <v>70</v>
      </c>
      <c r="J73" s="14" t="s">
        <v>70</v>
      </c>
      <c r="K73" s="16">
        <f>+F73</f>
        <v>17429.48</v>
      </c>
      <c r="L73" s="15">
        <f>VLOOKUP($A73,[1]ASIMILADOS!$A$14:$L$155,9,0)</f>
        <v>2429.48</v>
      </c>
      <c r="M73" s="16">
        <f>+K73-L73</f>
        <v>15000</v>
      </c>
    </row>
    <row r="74" spans="1:15" s="11" customFormat="1" ht="10.5" customHeight="1" x14ac:dyDescent="0.25">
      <c r="A74" s="12"/>
      <c r="B74" s="18"/>
      <c r="C74" s="14"/>
      <c r="D74" s="14"/>
      <c r="E74" s="15"/>
      <c r="F74" s="15"/>
      <c r="G74" s="14"/>
      <c r="H74" s="14"/>
      <c r="I74" s="14"/>
      <c r="J74" s="14"/>
      <c r="K74" s="16"/>
      <c r="L74" s="16"/>
      <c r="M74" s="16"/>
    </row>
    <row r="75" spans="1:15" s="11" customFormat="1" ht="17.25" customHeight="1" x14ac:dyDescent="0.25">
      <c r="A75" s="6" t="s">
        <v>101</v>
      </c>
      <c r="B75" s="7"/>
      <c r="C75" s="8"/>
      <c r="D75" s="8"/>
      <c r="E75" s="9"/>
      <c r="F75" s="9"/>
      <c r="G75" s="8"/>
      <c r="H75" s="8"/>
      <c r="I75" s="8"/>
      <c r="J75" s="8"/>
      <c r="K75" s="10"/>
      <c r="L75" s="10"/>
      <c r="M75" s="10"/>
    </row>
    <row r="76" spans="1:15" s="11" customFormat="1" ht="10.5" customHeight="1" x14ac:dyDescent="0.25">
      <c r="A76" s="23" t="s">
        <v>102</v>
      </c>
      <c r="B76" s="13" t="s">
        <v>103</v>
      </c>
      <c r="C76" s="24" t="s">
        <v>104</v>
      </c>
      <c r="D76" s="24" t="s">
        <v>19</v>
      </c>
      <c r="E76" s="15">
        <v>263.94</v>
      </c>
      <c r="F76" s="15">
        <f>VLOOKUP($A76,[1]SUELDOS!$A$14:$AM$116,3,0)+VLOOKUP($A76,[1]SUELDOS!$A$14:$AM$116,4,0)+VLOOKUP($A76,[1]SUELDOS!$A$14:$AM$116,5,0)</f>
        <v>7918.2</v>
      </c>
      <c r="G76" s="15">
        <v>0</v>
      </c>
      <c r="H76" s="15">
        <v>0</v>
      </c>
      <c r="I76" s="15">
        <f>VLOOKUP($A76,[1]SUELDOS!$A$14:$AM$116,6,0)</f>
        <v>0</v>
      </c>
      <c r="J76" s="15">
        <f>VLOOKUP($A76,[1]SUELDOS!$A$14:$AM$116,7,0)</f>
        <v>0</v>
      </c>
      <c r="K76" s="16">
        <f>SUM(F76:J76)</f>
        <v>7918.2</v>
      </c>
      <c r="L76" s="15">
        <f>VLOOKUP($A76,[1]SUELDOS!$A$14:$AM$116,22,0)</f>
        <v>842.44</v>
      </c>
      <c r="M76" s="16">
        <f>+K76-L76</f>
        <v>7075.76</v>
      </c>
      <c r="N76" s="17"/>
      <c r="O76" s="17"/>
    </row>
    <row r="77" spans="1:15" s="11" customFormat="1" ht="10.5" customHeight="1" x14ac:dyDescent="0.25">
      <c r="A77" s="12" t="s">
        <v>105</v>
      </c>
      <c r="B77" s="18" t="s">
        <v>106</v>
      </c>
      <c r="C77" s="14" t="s">
        <v>104</v>
      </c>
      <c r="D77" s="14" t="s">
        <v>69</v>
      </c>
      <c r="E77" s="15">
        <f>+F77/30</f>
        <v>580.98266666666666</v>
      </c>
      <c r="F77" s="15">
        <f>VLOOKUP($A77,[1]ASIMILADOS!$A$14:$L$155,3,0)</f>
        <v>17429.48</v>
      </c>
      <c r="G77" s="14" t="s">
        <v>70</v>
      </c>
      <c r="H77" s="14" t="s">
        <v>70</v>
      </c>
      <c r="I77" s="14" t="s">
        <v>70</v>
      </c>
      <c r="J77" s="14" t="s">
        <v>70</v>
      </c>
      <c r="K77" s="16">
        <f>+F77</f>
        <v>17429.48</v>
      </c>
      <c r="L77" s="15">
        <f>VLOOKUP($A77,[1]ASIMILADOS!$A$14:$L$155,9,0)</f>
        <v>2429.48</v>
      </c>
      <c r="M77" s="16">
        <f>+K77-L77</f>
        <v>15000</v>
      </c>
    </row>
    <row r="78" spans="1:15" s="11" customFormat="1" ht="10.5" customHeight="1" x14ac:dyDescent="0.25">
      <c r="A78" s="12" t="s">
        <v>215</v>
      </c>
      <c r="B78" s="18" t="s">
        <v>216</v>
      </c>
      <c r="C78" s="14" t="s">
        <v>217</v>
      </c>
      <c r="D78" s="14" t="s">
        <v>69</v>
      </c>
      <c r="E78" s="15">
        <f>+F78/30</f>
        <v>1382.9883333333335</v>
      </c>
      <c r="F78" s="15">
        <f>VLOOKUP($A78,[1]ASIMILADOS!$A$14:$L$155,3,0)</f>
        <v>41489.65</v>
      </c>
      <c r="G78" s="14" t="s">
        <v>70</v>
      </c>
      <c r="H78" s="14" t="s">
        <v>70</v>
      </c>
      <c r="I78" s="14" t="s">
        <v>70</v>
      </c>
      <c r="J78" s="14" t="s">
        <v>70</v>
      </c>
      <c r="K78" s="16">
        <f>+F78</f>
        <v>41489.65</v>
      </c>
      <c r="L78" s="15">
        <f>VLOOKUP($A78,[1]ASIMILADOS!$A$14:$L$155,9,0)</f>
        <v>8156.33</v>
      </c>
      <c r="M78" s="16">
        <f>+K78-L78</f>
        <v>33333.32</v>
      </c>
    </row>
    <row r="79" spans="1:15" s="11" customFormat="1" ht="10.5" customHeight="1" x14ac:dyDescent="0.25">
      <c r="A79" s="12"/>
      <c r="B79" s="18"/>
      <c r="C79" s="14"/>
      <c r="D79" s="14"/>
      <c r="E79" s="15"/>
      <c r="F79" s="15"/>
      <c r="G79" s="14"/>
      <c r="H79" s="14"/>
      <c r="I79" s="14"/>
      <c r="J79" s="14"/>
      <c r="K79" s="16"/>
      <c r="L79" s="16"/>
      <c r="M79" s="16"/>
    </row>
    <row r="80" spans="1:15" s="11" customFormat="1" ht="17.25" customHeight="1" x14ac:dyDescent="0.25">
      <c r="A80" s="6" t="s">
        <v>195</v>
      </c>
      <c r="B80" s="7"/>
      <c r="C80" s="8"/>
      <c r="D80" s="8"/>
      <c r="E80" s="9"/>
      <c r="F80" s="9"/>
      <c r="G80" s="8"/>
      <c r="H80" s="8"/>
      <c r="I80" s="8"/>
      <c r="J80" s="8"/>
      <c r="K80" s="10"/>
      <c r="L80" s="10"/>
      <c r="M80" s="10"/>
    </row>
    <row r="81" spans="1:15" s="11" customFormat="1" ht="10.5" customHeight="1" x14ac:dyDescent="0.25">
      <c r="A81" s="23" t="s">
        <v>196</v>
      </c>
      <c r="B81" s="13" t="s">
        <v>197</v>
      </c>
      <c r="C81" s="24" t="s">
        <v>18</v>
      </c>
      <c r="D81" s="14" t="s">
        <v>69</v>
      </c>
      <c r="E81" s="15">
        <f>+F81/30</f>
        <v>271.32333333333332</v>
      </c>
      <c r="F81" s="15">
        <f>VLOOKUP($A81,[1]ASIMILADOS!$A$14:$L$155,3,0)</f>
        <v>8139.7</v>
      </c>
      <c r="G81" s="14" t="s">
        <v>70</v>
      </c>
      <c r="H81" s="14" t="s">
        <v>70</v>
      </c>
      <c r="I81" s="14" t="s">
        <v>70</v>
      </c>
      <c r="J81" s="14" t="s">
        <v>70</v>
      </c>
      <c r="K81" s="16">
        <f>+F81</f>
        <v>8139.7</v>
      </c>
      <c r="L81" s="15">
        <f>VLOOKUP($A81,[1]ASIMILADOS!$A$14:$L$155,9,0)</f>
        <v>639.70000000000005</v>
      </c>
      <c r="M81" s="16">
        <f>+K81-L81</f>
        <v>7500</v>
      </c>
      <c r="N81" s="17"/>
      <c r="O81" s="17"/>
    </row>
    <row r="82" spans="1:15" s="11" customFormat="1" ht="10.5" customHeight="1" x14ac:dyDescent="0.25">
      <c r="A82" s="12" t="s">
        <v>198</v>
      </c>
      <c r="B82" s="18" t="s">
        <v>199</v>
      </c>
      <c r="C82" s="14" t="s">
        <v>18</v>
      </c>
      <c r="D82" s="14" t="s">
        <v>69</v>
      </c>
      <c r="E82" s="15">
        <f>+F82/30</f>
        <v>271.32333333333332</v>
      </c>
      <c r="F82" s="15">
        <f>VLOOKUP($A82,[1]ASIMILADOS!$A$14:$L$155,3,0)</f>
        <v>8139.7</v>
      </c>
      <c r="G82" s="14" t="s">
        <v>70</v>
      </c>
      <c r="H82" s="14" t="s">
        <v>70</v>
      </c>
      <c r="I82" s="14" t="s">
        <v>70</v>
      </c>
      <c r="J82" s="14" t="s">
        <v>70</v>
      </c>
      <c r="K82" s="16">
        <f>+F82</f>
        <v>8139.7</v>
      </c>
      <c r="L82" s="15">
        <f>VLOOKUP($A82,[1]ASIMILADOS!$A$14:$L$155,9,0)</f>
        <v>639.70000000000005</v>
      </c>
      <c r="M82" s="16">
        <f>+K82-L82</f>
        <v>7500</v>
      </c>
    </row>
    <row r="83" spans="1:15" s="11" customFormat="1" ht="10.5" customHeight="1" x14ac:dyDescent="0.25">
      <c r="A83" s="12"/>
      <c r="B83" s="18"/>
      <c r="C83" s="14"/>
      <c r="D83" s="14"/>
      <c r="E83" s="15"/>
      <c r="F83" s="15"/>
      <c r="G83" s="14"/>
      <c r="H83" s="14"/>
      <c r="I83" s="14"/>
      <c r="J83" s="14"/>
      <c r="K83" s="16"/>
      <c r="L83" s="16"/>
      <c r="M83" s="16"/>
    </row>
    <row r="84" spans="1:15" s="11" customFormat="1" ht="17.25" customHeight="1" x14ac:dyDescent="0.25">
      <c r="A84" s="6" t="s">
        <v>107</v>
      </c>
      <c r="B84" s="7"/>
      <c r="C84" s="8"/>
      <c r="D84" s="8"/>
      <c r="E84" s="9"/>
      <c r="F84" s="9"/>
      <c r="G84" s="8"/>
      <c r="H84" s="8"/>
      <c r="I84" s="8"/>
      <c r="J84" s="8"/>
      <c r="K84" s="10"/>
      <c r="L84" s="10"/>
      <c r="M84" s="10"/>
    </row>
    <row r="85" spans="1:15" s="11" customFormat="1" ht="10.5" customHeight="1" x14ac:dyDescent="0.25">
      <c r="A85" s="23" t="s">
        <v>108</v>
      </c>
      <c r="B85" s="13" t="s">
        <v>109</v>
      </c>
      <c r="C85" s="24" t="s">
        <v>110</v>
      </c>
      <c r="D85" s="24" t="s">
        <v>19</v>
      </c>
      <c r="E85" s="15">
        <v>436.25</v>
      </c>
      <c r="F85" s="15">
        <f>VLOOKUP($A85,[1]SUELDOS!$A$14:$AM$116,3,0)+VLOOKUP($A85,[1]SUELDOS!$A$14:$AM$116,4,0)+VLOOKUP($A85,[1]SUELDOS!$A$14:$AM$116,5,0)</f>
        <v>13087.5</v>
      </c>
      <c r="G85" s="15">
        <v>0</v>
      </c>
      <c r="H85" s="15">
        <v>0</v>
      </c>
      <c r="I85" s="15">
        <f>VLOOKUP($A85,[1]SUELDOS!$A$14:$AM$116,6,0)</f>
        <v>0</v>
      </c>
      <c r="J85" s="15">
        <f>VLOOKUP($A85,[1]SUELDOS!$A$14:$AM$116,7,0)</f>
        <v>0</v>
      </c>
      <c r="K85" s="16">
        <f>SUM(F85:J85)</f>
        <v>13087.5</v>
      </c>
      <c r="L85" s="15">
        <f>VLOOKUP($A85,[1]SUELDOS!$A$14:$AM$116,22,0)</f>
        <v>5768.53</v>
      </c>
      <c r="M85" s="16">
        <f>+K85-L85</f>
        <v>7318.97</v>
      </c>
      <c r="N85" s="17"/>
      <c r="O85" s="17"/>
    </row>
    <row r="86" spans="1:15" s="11" customFormat="1" ht="10.5" customHeight="1" x14ac:dyDescent="0.25">
      <c r="A86" s="12"/>
      <c r="B86" s="18"/>
      <c r="C86" s="14"/>
      <c r="D86" s="14"/>
      <c r="E86" s="15"/>
      <c r="F86" s="15"/>
      <c r="G86" s="14"/>
      <c r="H86" s="14"/>
      <c r="I86" s="14"/>
      <c r="J86" s="14"/>
      <c r="K86" s="16"/>
      <c r="L86" s="16"/>
      <c r="M86" s="16"/>
    </row>
    <row r="87" spans="1:15" s="11" customFormat="1" ht="17.25" customHeight="1" x14ac:dyDescent="0.25">
      <c r="A87" s="6" t="s">
        <v>111</v>
      </c>
      <c r="B87" s="7"/>
      <c r="C87" s="8"/>
      <c r="D87" s="8"/>
      <c r="E87" s="9"/>
      <c r="F87" s="9"/>
      <c r="G87" s="8"/>
      <c r="H87" s="8"/>
      <c r="I87" s="8"/>
      <c r="J87" s="8"/>
      <c r="K87" s="10"/>
      <c r="L87" s="10"/>
      <c r="M87" s="10"/>
    </row>
    <row r="88" spans="1:15" s="11" customFormat="1" ht="10.5" customHeight="1" x14ac:dyDescent="0.25">
      <c r="A88" s="23" t="s">
        <v>112</v>
      </c>
      <c r="B88" s="13" t="s">
        <v>113</v>
      </c>
      <c r="C88" s="24" t="s">
        <v>18</v>
      </c>
      <c r="D88" s="24" t="s">
        <v>19</v>
      </c>
      <c r="E88" s="15">
        <v>326.69</v>
      </c>
      <c r="F88" s="15">
        <f>VLOOKUP($A88,[1]SUELDOS!$A$14:$AM$116,3,0)+VLOOKUP($A88,[1]SUELDOS!$A$14:$AM$116,4,0)+VLOOKUP($A88,[1]SUELDOS!$A$14:$AM$116,5,0)</f>
        <v>9800.7000000000007</v>
      </c>
      <c r="G88" s="15">
        <v>0</v>
      </c>
      <c r="H88" s="15">
        <v>0</v>
      </c>
      <c r="I88" s="15">
        <f>VLOOKUP($A88,[1]SUELDOS!$A$14:$AM$116,6,0)</f>
        <v>0</v>
      </c>
      <c r="J88" s="15">
        <f>VLOOKUP($A88,[1]SUELDOS!$A$14:$AM$116,7,0)</f>
        <v>678.8</v>
      </c>
      <c r="K88" s="16">
        <f>SUM(F88:J88)</f>
        <v>10479.5</v>
      </c>
      <c r="L88" s="15">
        <f>VLOOKUP($A88,[1]SUELDOS!$A$14:$AM$116,22,0)</f>
        <v>1293.1400000000001</v>
      </c>
      <c r="M88" s="16">
        <f>+K88-L88</f>
        <v>9186.36</v>
      </c>
      <c r="N88" s="17"/>
      <c r="O88" s="17"/>
    </row>
    <row r="89" spans="1:15" s="11" customFormat="1" ht="10.5" customHeight="1" x14ac:dyDescent="0.25">
      <c r="A89" s="23" t="s">
        <v>200</v>
      </c>
      <c r="B89" s="13" t="s">
        <v>201</v>
      </c>
      <c r="C89" s="24" t="s">
        <v>202</v>
      </c>
      <c r="D89" s="14" t="s">
        <v>69</v>
      </c>
      <c r="E89" s="15">
        <f>+F89/30</f>
        <v>370.35766666666666</v>
      </c>
      <c r="F89" s="15">
        <f>VLOOKUP($A89,[1]ASIMILADOS!$A$14:$L$155,3,0)</f>
        <v>11110.73</v>
      </c>
      <c r="G89" s="14" t="s">
        <v>70</v>
      </c>
      <c r="H89" s="14" t="s">
        <v>70</v>
      </c>
      <c r="I89" s="14" t="s">
        <v>70</v>
      </c>
      <c r="J89" s="14" t="s">
        <v>70</v>
      </c>
      <c r="K89" s="16">
        <f>+F89</f>
        <v>11110.73</v>
      </c>
      <c r="L89" s="15">
        <f>VLOOKUP($A89,[1]ASIMILADOS!$A$14:$L$155,9,0)</f>
        <v>1110.73</v>
      </c>
      <c r="M89" s="16">
        <f>+K89-L89</f>
        <v>10000</v>
      </c>
      <c r="N89" s="17"/>
      <c r="O89" s="17"/>
    </row>
    <row r="90" spans="1:15" s="11" customFormat="1" ht="10.5" customHeight="1" x14ac:dyDescent="0.25">
      <c r="A90" s="12"/>
      <c r="B90" s="18"/>
      <c r="C90" s="14"/>
      <c r="D90" s="14"/>
      <c r="E90" s="15"/>
      <c r="F90" s="15"/>
      <c r="G90" s="14"/>
      <c r="H90" s="14"/>
      <c r="I90" s="14"/>
      <c r="J90" s="14"/>
      <c r="K90" s="16"/>
      <c r="L90" s="16"/>
      <c r="M90" s="16"/>
    </row>
    <row r="91" spans="1:15" s="11" customFormat="1" ht="17.25" customHeight="1" x14ac:dyDescent="0.25">
      <c r="A91" s="6" t="s">
        <v>114</v>
      </c>
      <c r="B91" s="7"/>
      <c r="C91" s="8"/>
      <c r="D91" s="8"/>
      <c r="E91" s="9"/>
      <c r="F91" s="9"/>
      <c r="G91" s="8"/>
      <c r="H91" s="8"/>
      <c r="I91" s="8"/>
      <c r="J91" s="8"/>
      <c r="K91" s="10"/>
      <c r="L91" s="10"/>
      <c r="M91" s="10"/>
    </row>
    <row r="92" spans="1:15" s="11" customFormat="1" ht="10.5" customHeight="1" x14ac:dyDescent="0.25">
      <c r="A92" s="23" t="s">
        <v>115</v>
      </c>
      <c r="B92" s="13" t="s">
        <v>116</v>
      </c>
      <c r="C92" s="24" t="s">
        <v>18</v>
      </c>
      <c r="D92" s="24" t="s">
        <v>19</v>
      </c>
      <c r="E92" s="15">
        <v>305.60000000000002</v>
      </c>
      <c r="F92" s="15">
        <f>VLOOKUP($A92,[1]SUELDOS!$A$14:$AM$116,3,0)+VLOOKUP($A92,[1]SUELDOS!$A$14:$AM$116,4,0)+VLOOKUP($A92,[1]SUELDOS!$A$14:$AM$116,5,0)</f>
        <v>9168</v>
      </c>
      <c r="G92" s="15">
        <v>0</v>
      </c>
      <c r="H92" s="15">
        <v>0</v>
      </c>
      <c r="I92" s="15">
        <f>VLOOKUP($A92,[1]SUELDOS!$A$14:$AM$116,6,0)</f>
        <v>0</v>
      </c>
      <c r="J92" s="15">
        <f>VLOOKUP($A92,[1]SUELDOS!$A$14:$AM$116,7,0)</f>
        <v>0</v>
      </c>
      <c r="K92" s="16">
        <f>SUM(F92:J92)</f>
        <v>9168</v>
      </c>
      <c r="L92" s="15">
        <f>VLOOKUP($A92,[1]SUELDOS!$A$14:$AM$116,22,0)</f>
        <v>1051.92</v>
      </c>
      <c r="M92" s="16">
        <f>+K92-L92</f>
        <v>8116.08</v>
      </c>
      <c r="N92" s="17"/>
      <c r="O92" s="17"/>
    </row>
    <row r="93" spans="1:15" s="11" customFormat="1" ht="10.5" customHeight="1" x14ac:dyDescent="0.25">
      <c r="A93" s="22"/>
      <c r="B93" s="18"/>
      <c r="C93" s="14"/>
      <c r="D93" s="14"/>
      <c r="E93" s="15"/>
      <c r="F93" s="15"/>
      <c r="G93" s="14"/>
      <c r="H93" s="14"/>
      <c r="I93" s="14"/>
      <c r="J93" s="14"/>
      <c r="K93" s="16"/>
      <c r="L93" s="16"/>
      <c r="M93" s="16"/>
    </row>
    <row r="94" spans="1:15" s="11" customFormat="1" ht="17.25" customHeight="1" x14ac:dyDescent="0.25">
      <c r="A94" s="6" t="s">
        <v>117</v>
      </c>
      <c r="B94" s="7"/>
      <c r="C94" s="8"/>
      <c r="D94" s="8"/>
      <c r="E94" s="9"/>
      <c r="F94" s="9"/>
      <c r="G94" s="8"/>
      <c r="H94" s="8"/>
      <c r="I94" s="8"/>
      <c r="J94" s="8"/>
      <c r="K94" s="10"/>
      <c r="L94" s="10"/>
      <c r="M94" s="10"/>
    </row>
    <row r="95" spans="1:15" s="11" customFormat="1" ht="10.5" customHeight="1" x14ac:dyDescent="0.25">
      <c r="A95" s="23" t="s">
        <v>118</v>
      </c>
      <c r="B95" s="13" t="s">
        <v>119</v>
      </c>
      <c r="C95" s="24" t="s">
        <v>18</v>
      </c>
      <c r="D95" s="24" t="s">
        <v>19</v>
      </c>
      <c r="E95" s="15">
        <v>480.3</v>
      </c>
      <c r="F95" s="15">
        <f>VLOOKUP($A95,[1]SUELDOS!$A$14:$AM$116,3,0)+VLOOKUP($A95,[1]SUELDOS!$A$14:$AM$116,4,0)+VLOOKUP($A95,[1]SUELDOS!$A$14:$AM$116,5,0)</f>
        <v>14409</v>
      </c>
      <c r="G95" s="15">
        <v>0</v>
      </c>
      <c r="H95" s="15">
        <v>0</v>
      </c>
      <c r="I95" s="15">
        <f>VLOOKUP($A95,[1]SUELDOS!$A$14:$AM$116,6,0)</f>
        <v>0</v>
      </c>
      <c r="J95" s="15">
        <f>VLOOKUP($A95,[1]SUELDOS!$A$14:$AM$116,7,0)</f>
        <v>0</v>
      </c>
      <c r="K95" s="16">
        <f>SUM(F95:J95)</f>
        <v>14409</v>
      </c>
      <c r="L95" s="15">
        <f>VLOOKUP($A95,[1]SUELDOS!$A$14:$AM$116,22,0)</f>
        <v>6038.82</v>
      </c>
      <c r="M95" s="16">
        <f>+K95-L95</f>
        <v>8370.18</v>
      </c>
      <c r="N95" s="17"/>
      <c r="O95" s="17"/>
    </row>
    <row r="96" spans="1:15" s="11" customFormat="1" ht="10.5" customHeight="1" x14ac:dyDescent="0.25">
      <c r="A96" s="12" t="s">
        <v>168</v>
      </c>
      <c r="B96" s="18" t="s">
        <v>169</v>
      </c>
      <c r="C96" s="14" t="s">
        <v>170</v>
      </c>
      <c r="D96" s="14" t="s">
        <v>69</v>
      </c>
      <c r="E96" s="15">
        <f t="shared" ref="E96" si="28">+F96/30</f>
        <v>666.66666666666663</v>
      </c>
      <c r="F96" s="15">
        <f>VLOOKUP($A96,[1]ASIMILADOS!$A$14:$L$155,3,0)</f>
        <v>20000</v>
      </c>
      <c r="G96" s="14" t="s">
        <v>70</v>
      </c>
      <c r="H96" s="14" t="s">
        <v>70</v>
      </c>
      <c r="I96" s="14" t="s">
        <v>70</v>
      </c>
      <c r="J96" s="14" t="s">
        <v>70</v>
      </c>
      <c r="K96" s="16">
        <f t="shared" ref="K96" si="29">+F96</f>
        <v>20000</v>
      </c>
      <c r="L96" s="15">
        <f>VLOOKUP($A96,[1]ASIMILADOS!$A$14:$L$155,9,0)</f>
        <v>2978.54</v>
      </c>
      <c r="M96" s="16">
        <f t="shared" ref="M96" si="30">+K96-L96</f>
        <v>17021.46</v>
      </c>
    </row>
    <row r="97" spans="1:15" s="11" customFormat="1" ht="10.5" customHeight="1" x14ac:dyDescent="0.25">
      <c r="A97" s="22"/>
      <c r="B97" s="18"/>
      <c r="C97" s="14"/>
      <c r="D97" s="14"/>
      <c r="E97" s="15"/>
      <c r="F97" s="15"/>
      <c r="G97" s="14"/>
      <c r="H97" s="14"/>
      <c r="I97" s="14"/>
      <c r="J97" s="14"/>
      <c r="K97" s="16"/>
      <c r="L97" s="16"/>
      <c r="M97" s="16"/>
    </row>
    <row r="98" spans="1:15" s="11" customFormat="1" ht="17.25" customHeight="1" x14ac:dyDescent="0.25">
      <c r="A98" s="6" t="s">
        <v>120</v>
      </c>
      <c r="B98" s="7"/>
      <c r="C98" s="8"/>
      <c r="D98" s="8"/>
      <c r="E98" s="9"/>
      <c r="F98" s="9"/>
      <c r="G98" s="8"/>
      <c r="H98" s="8"/>
      <c r="I98" s="8"/>
      <c r="J98" s="8"/>
      <c r="K98" s="10"/>
      <c r="L98" s="10"/>
      <c r="M98" s="10"/>
    </row>
    <row r="99" spans="1:15" s="11" customFormat="1" ht="10.5" customHeight="1" x14ac:dyDescent="0.25">
      <c r="A99" s="12" t="s">
        <v>121</v>
      </c>
      <c r="B99" s="18" t="s">
        <v>122</v>
      </c>
      <c r="C99" s="14" t="s">
        <v>18</v>
      </c>
      <c r="D99" s="14" t="s">
        <v>69</v>
      </c>
      <c r="E99" s="15">
        <f>+F99/30</f>
        <v>141.52700000000002</v>
      </c>
      <c r="F99" s="15">
        <f>VLOOKUP($A99,[1]ASIMILADOS!$A$14:$L$155,3,0)</f>
        <v>4245.8100000000004</v>
      </c>
      <c r="G99" s="14" t="s">
        <v>70</v>
      </c>
      <c r="H99" s="14" t="s">
        <v>70</v>
      </c>
      <c r="I99" s="14" t="s">
        <v>70</v>
      </c>
      <c r="J99" s="14" t="s">
        <v>70</v>
      </c>
      <c r="K99" s="16">
        <f>+F99</f>
        <v>4245.8100000000004</v>
      </c>
      <c r="L99" s="15">
        <f>VLOOKUP($A99,[1]ASIMILADOS!$A$14:$L$155,9,0)</f>
        <v>245.81</v>
      </c>
      <c r="M99" s="16">
        <f>+K99-L99</f>
        <v>4000.0000000000005</v>
      </c>
    </row>
    <row r="100" spans="1:15" s="11" customFormat="1" ht="10.5" customHeight="1" x14ac:dyDescent="0.25">
      <c r="A100" s="12"/>
      <c r="B100" s="18"/>
      <c r="C100" s="14"/>
      <c r="D100" s="14"/>
      <c r="E100" s="15"/>
      <c r="F100" s="15"/>
      <c r="G100" s="14"/>
      <c r="H100" s="14"/>
      <c r="I100" s="14"/>
      <c r="J100" s="14"/>
      <c r="K100" s="16"/>
      <c r="L100" s="16"/>
      <c r="M100" s="16"/>
    </row>
    <row r="101" spans="1:15" s="11" customFormat="1" ht="17.25" customHeight="1" x14ac:dyDescent="0.25">
      <c r="A101" s="6" t="s">
        <v>123</v>
      </c>
      <c r="B101" s="7"/>
      <c r="C101" s="8"/>
      <c r="D101" s="8"/>
      <c r="E101" s="9"/>
      <c r="F101" s="9"/>
      <c r="G101" s="8"/>
      <c r="H101" s="8"/>
      <c r="I101" s="8"/>
      <c r="J101" s="8"/>
      <c r="K101" s="10"/>
      <c r="L101" s="10"/>
      <c r="M101" s="10"/>
    </row>
    <row r="102" spans="1:15" s="11" customFormat="1" ht="10.5" customHeight="1" x14ac:dyDescent="0.25">
      <c r="A102" s="23" t="s">
        <v>124</v>
      </c>
      <c r="B102" s="13" t="s">
        <v>125</v>
      </c>
      <c r="C102" s="24" t="s">
        <v>18</v>
      </c>
      <c r="D102" s="24" t="s">
        <v>19</v>
      </c>
      <c r="E102" s="15">
        <v>263.94</v>
      </c>
      <c r="F102" s="15">
        <f>VLOOKUP($A102,[1]SUELDOS!$A$14:$AM$116,3,0)+VLOOKUP($A102,[1]SUELDOS!$A$14:$AM$116,4,0)+VLOOKUP($A102,[1]SUELDOS!$A$14:$AM$116,5,0)</f>
        <v>7918.2</v>
      </c>
      <c r="G102" s="15">
        <v>0</v>
      </c>
      <c r="H102" s="15">
        <v>0</v>
      </c>
      <c r="I102" s="15">
        <f>VLOOKUP($A102,[1]SUELDOS!$A$14:$AM$116,6,0)</f>
        <v>0</v>
      </c>
      <c r="J102" s="15">
        <f>VLOOKUP($A102,[1]SUELDOS!$A$14:$AM$116,7,0)</f>
        <v>0</v>
      </c>
      <c r="K102" s="16">
        <f t="shared" ref="K102:K104" si="31">SUM(F102:J102)</f>
        <v>7918.2</v>
      </c>
      <c r="L102" s="15">
        <f>VLOOKUP($A102,[1]SUELDOS!$A$14:$AM$116,22,0)</f>
        <v>842.4</v>
      </c>
      <c r="M102" s="16">
        <f t="shared" ref="M102:M104" si="32">+K102-L102</f>
        <v>7075.8</v>
      </c>
      <c r="N102" s="17"/>
      <c r="O102" s="17"/>
    </row>
    <row r="103" spans="1:15" s="11" customFormat="1" ht="10.5" customHeight="1" x14ac:dyDescent="0.25">
      <c r="A103" s="23" t="s">
        <v>126</v>
      </c>
      <c r="B103" s="13" t="s">
        <v>127</v>
      </c>
      <c r="C103" s="24" t="s">
        <v>18</v>
      </c>
      <c r="D103" s="24" t="s">
        <v>19</v>
      </c>
      <c r="E103" s="15">
        <v>102.68</v>
      </c>
      <c r="F103" s="15">
        <f>VLOOKUP($A103,[1]SUELDOS!$A$14:$AM$116,3,0)+VLOOKUP($A103,[1]SUELDOS!$A$14:$AM$116,4,0)+VLOOKUP($A103,[1]SUELDOS!$A$14:$AM$116,5,0)</f>
        <v>3080.4</v>
      </c>
      <c r="G103" s="15">
        <v>0</v>
      </c>
      <c r="H103" s="15">
        <v>0</v>
      </c>
      <c r="I103" s="15">
        <f>VLOOKUP($A103,[1]SUELDOS!$A$14:$AM$116,6,0)</f>
        <v>0</v>
      </c>
      <c r="J103" s="15">
        <f>VLOOKUP($A103,[1]SUELDOS!$A$14:$AM$116,7,0)</f>
        <v>0</v>
      </c>
      <c r="K103" s="16">
        <f t="shared" si="31"/>
        <v>3080.4</v>
      </c>
      <c r="L103" s="15">
        <f>VLOOKUP($A103,[1]SUELDOS!$A$14:$AM$116,22,0)</f>
        <v>-229.7</v>
      </c>
      <c r="M103" s="16">
        <f t="shared" si="32"/>
        <v>3310.1</v>
      </c>
      <c r="N103" s="17"/>
      <c r="O103" s="17"/>
    </row>
    <row r="104" spans="1:15" s="11" customFormat="1" ht="10.5" customHeight="1" x14ac:dyDescent="0.25">
      <c r="A104" s="23" t="s">
        <v>128</v>
      </c>
      <c r="B104" s="13" t="s">
        <v>129</v>
      </c>
      <c r="C104" s="24" t="s">
        <v>49</v>
      </c>
      <c r="D104" s="24" t="s">
        <v>19</v>
      </c>
      <c r="E104" s="15">
        <v>116.93</v>
      </c>
      <c r="F104" s="15">
        <f>VLOOKUP($A104,[1]SUELDOS!$A$14:$AM$116,3,0)+VLOOKUP($A104,[1]SUELDOS!$A$14:$AM$116,4,0)+VLOOKUP($A104,[1]SUELDOS!$A$14:$AM$116,5,0)</f>
        <v>3507.9</v>
      </c>
      <c r="G104" s="15">
        <v>0</v>
      </c>
      <c r="H104" s="15">
        <v>0</v>
      </c>
      <c r="I104" s="15">
        <f>VLOOKUP($A104,[1]SUELDOS!$A$14:$AM$116,6,0)</f>
        <v>0</v>
      </c>
      <c r="J104" s="15">
        <f>VLOOKUP($A104,[1]SUELDOS!$A$14:$AM$116,7,0)</f>
        <v>0</v>
      </c>
      <c r="K104" s="16">
        <f t="shared" si="31"/>
        <v>3507.9</v>
      </c>
      <c r="L104" s="15">
        <f>VLOOKUP($A104,[1]SUELDOS!$A$14:$AM$116,22,0)</f>
        <v>-82.1</v>
      </c>
      <c r="M104" s="16">
        <f t="shared" si="32"/>
        <v>3590</v>
      </c>
      <c r="N104" s="17"/>
      <c r="O104" s="17"/>
    </row>
    <row r="105" spans="1:15" s="11" customFormat="1" ht="10.5" customHeight="1" x14ac:dyDescent="0.25">
      <c r="A105" s="23" t="s">
        <v>130</v>
      </c>
      <c r="B105" s="13" t="s">
        <v>131</v>
      </c>
      <c r="C105" s="24" t="s">
        <v>18</v>
      </c>
      <c r="D105" s="24" t="s">
        <v>69</v>
      </c>
      <c r="E105" s="15">
        <f>+F105/30</f>
        <v>370.35766666666666</v>
      </c>
      <c r="F105" s="15">
        <f>VLOOKUP($A105,[1]ASIMILADOS!$A$14:$L$155,3,0)</f>
        <v>11110.73</v>
      </c>
      <c r="G105" s="15" t="s">
        <v>70</v>
      </c>
      <c r="H105" s="15" t="s">
        <v>70</v>
      </c>
      <c r="I105" s="15" t="s">
        <v>70</v>
      </c>
      <c r="J105" s="15" t="s">
        <v>70</v>
      </c>
      <c r="K105" s="16">
        <f>+F105</f>
        <v>11110.73</v>
      </c>
      <c r="L105" s="15">
        <f>VLOOKUP($A105,[1]ASIMILADOS!$A$14:$L$155,9,0)</f>
        <v>1110.73</v>
      </c>
      <c r="M105" s="16">
        <f>+K105-L105</f>
        <v>10000</v>
      </c>
      <c r="N105" s="17"/>
      <c r="O105" s="17"/>
    </row>
    <row r="106" spans="1:15" s="11" customFormat="1" ht="10.5" customHeight="1" x14ac:dyDescent="0.25">
      <c r="A106" s="23" t="s">
        <v>206</v>
      </c>
      <c r="B106" s="13" t="s">
        <v>207</v>
      </c>
      <c r="C106" s="24" t="s">
        <v>18</v>
      </c>
      <c r="D106" s="24" t="s">
        <v>69</v>
      </c>
      <c r="E106" s="15">
        <f t="shared" ref="E106:E107" si="33">+F106/30</f>
        <v>290.17</v>
      </c>
      <c r="F106" s="15">
        <f>VLOOKUP($A106,[1]ASIMILADOS!$A$14:$L$155,3,0)</f>
        <v>8705.1</v>
      </c>
      <c r="G106" s="15" t="s">
        <v>70</v>
      </c>
      <c r="H106" s="15" t="s">
        <v>70</v>
      </c>
      <c r="I106" s="15" t="s">
        <v>70</v>
      </c>
      <c r="J106" s="15" t="s">
        <v>70</v>
      </c>
      <c r="K106" s="16">
        <f t="shared" ref="K106:K107" si="34">+F106</f>
        <v>8705.1</v>
      </c>
      <c r="L106" s="15">
        <f>VLOOKUP($A106,[1]ASIMILADOS!$A$14:$L$155,9,0)</f>
        <v>705.1</v>
      </c>
      <c r="M106" s="16">
        <f t="shared" ref="M106:M107" si="35">+K106-L106</f>
        <v>8000</v>
      </c>
      <c r="N106" s="17"/>
      <c r="O106" s="17"/>
    </row>
    <row r="107" spans="1:15" s="11" customFormat="1" ht="10.5" customHeight="1" x14ac:dyDescent="0.25">
      <c r="A107" s="23" t="s">
        <v>208</v>
      </c>
      <c r="B107" s="13" t="s">
        <v>209</v>
      </c>
      <c r="C107" s="24" t="s">
        <v>210</v>
      </c>
      <c r="D107" s="24" t="s">
        <v>69</v>
      </c>
      <c r="E107" s="15">
        <f t="shared" si="33"/>
        <v>666.66666666666663</v>
      </c>
      <c r="F107" s="15">
        <f>VLOOKUP($A107,[1]ASIMILADOS!$A$14:$L$155,3,0)</f>
        <v>20000</v>
      </c>
      <c r="G107" s="15" t="s">
        <v>70</v>
      </c>
      <c r="H107" s="15" t="s">
        <v>70</v>
      </c>
      <c r="I107" s="15" t="s">
        <v>70</v>
      </c>
      <c r="J107" s="15" t="s">
        <v>70</v>
      </c>
      <c r="K107" s="16">
        <f t="shared" si="34"/>
        <v>20000</v>
      </c>
      <c r="L107" s="15">
        <f>VLOOKUP($A107,[1]ASIMILADOS!$A$14:$L$155,9,0)</f>
        <v>2978.54</v>
      </c>
      <c r="M107" s="16">
        <f t="shared" si="35"/>
        <v>17021.46</v>
      </c>
      <c r="N107" s="17"/>
      <c r="O107" s="17"/>
    </row>
    <row r="108" spans="1:15" s="11" customFormat="1" ht="10.5" customHeight="1" x14ac:dyDescent="0.25">
      <c r="A108" s="22"/>
      <c r="B108" s="18"/>
      <c r="C108" s="14"/>
      <c r="D108" s="14"/>
      <c r="E108" s="15"/>
      <c r="F108" s="15"/>
      <c r="G108" s="14"/>
      <c r="H108" s="14"/>
      <c r="I108" s="14"/>
      <c r="J108" s="14"/>
      <c r="K108" s="16"/>
      <c r="L108" s="16"/>
      <c r="M108" s="16"/>
    </row>
    <row r="109" spans="1:15" s="11" customFormat="1" ht="17.25" customHeight="1" x14ac:dyDescent="0.25">
      <c r="A109" s="6" t="s">
        <v>132</v>
      </c>
      <c r="B109" s="7"/>
      <c r="C109" s="8"/>
      <c r="D109" s="8"/>
      <c r="E109" s="9"/>
      <c r="F109" s="9"/>
      <c r="G109" s="8"/>
      <c r="H109" s="8"/>
      <c r="I109" s="8"/>
      <c r="J109" s="8"/>
      <c r="K109" s="10"/>
      <c r="L109" s="10"/>
      <c r="M109" s="10"/>
    </row>
    <row r="110" spans="1:15" s="11" customFormat="1" ht="10.5" customHeight="1" x14ac:dyDescent="0.25">
      <c r="A110" s="23" t="s">
        <v>133</v>
      </c>
      <c r="B110" s="13" t="s">
        <v>134</v>
      </c>
      <c r="C110" s="24" t="s">
        <v>18</v>
      </c>
      <c r="D110" s="24" t="s">
        <v>19</v>
      </c>
      <c r="E110" s="15">
        <v>212.8</v>
      </c>
      <c r="F110" s="15">
        <f>VLOOKUP($A110,[1]SUELDOS!$A$14:$AM$116,3,0)+VLOOKUP($A110,[1]SUELDOS!$A$14:$AM$116,4,0)+VLOOKUP($A110,[1]SUELDOS!$A$14:$AM$116,5,0)</f>
        <v>6384</v>
      </c>
      <c r="G110" s="15">
        <v>0</v>
      </c>
      <c r="H110" s="15">
        <v>0</v>
      </c>
      <c r="I110" s="15">
        <f>VLOOKUP($A110,[1]SUELDOS!$A$14:$AM$116,6,0)</f>
        <v>0</v>
      </c>
      <c r="J110" s="15">
        <f>VLOOKUP($A110,[1]SUELDOS!$A$14:$AM$116,7,0)</f>
        <v>0</v>
      </c>
      <c r="K110" s="16">
        <f>SUM(F110:J110)</f>
        <v>6384</v>
      </c>
      <c r="L110" s="15">
        <f>VLOOKUP($A110,[1]SUELDOS!$A$14:$AM$116,22,0)</f>
        <v>377.04</v>
      </c>
      <c r="M110" s="16">
        <f>+K110-L110</f>
        <v>6006.96</v>
      </c>
      <c r="N110" s="17"/>
      <c r="O110" s="17"/>
    </row>
    <row r="111" spans="1:15" s="11" customFormat="1" ht="10.5" customHeight="1" x14ac:dyDescent="0.25">
      <c r="A111" s="23" t="s">
        <v>211</v>
      </c>
      <c r="B111" s="13" t="s">
        <v>212</v>
      </c>
      <c r="C111" s="24" t="s">
        <v>210</v>
      </c>
      <c r="D111" s="24" t="s">
        <v>69</v>
      </c>
      <c r="E111" s="15">
        <f t="shared" ref="E111" si="36">+F111/30</f>
        <v>666.66666666666663</v>
      </c>
      <c r="F111" s="15">
        <f>VLOOKUP($A111,[1]ASIMILADOS!$A$14:$L$155,3,0)</f>
        <v>20000</v>
      </c>
      <c r="G111" s="15" t="s">
        <v>70</v>
      </c>
      <c r="H111" s="15" t="s">
        <v>70</v>
      </c>
      <c r="I111" s="15" t="s">
        <v>70</v>
      </c>
      <c r="J111" s="15" t="s">
        <v>70</v>
      </c>
      <c r="K111" s="16">
        <f t="shared" ref="K111" si="37">+F111</f>
        <v>20000</v>
      </c>
      <c r="L111" s="15">
        <f>VLOOKUP($A111,[1]ASIMILADOS!$A$14:$L$155,9,0)</f>
        <v>2978.54</v>
      </c>
      <c r="M111" s="16">
        <f t="shared" ref="M111" si="38">+K111-L111</f>
        <v>17021.46</v>
      </c>
      <c r="N111" s="17"/>
      <c r="O111" s="17"/>
    </row>
    <row r="112" spans="1:15" s="11" customFormat="1" ht="10.5" customHeight="1" x14ac:dyDescent="0.25">
      <c r="A112" s="22"/>
      <c r="B112" s="18"/>
      <c r="C112" s="14"/>
      <c r="D112" s="14"/>
      <c r="E112" s="15"/>
      <c r="F112" s="15"/>
      <c r="G112" s="14"/>
      <c r="H112" s="14"/>
      <c r="I112" s="14"/>
      <c r="J112" s="14"/>
      <c r="K112" s="16"/>
      <c r="L112" s="16"/>
      <c r="M112" s="16"/>
    </row>
    <row r="113" spans="1:15" s="11" customFormat="1" ht="17.25" customHeight="1" x14ac:dyDescent="0.25">
      <c r="A113" s="6" t="s">
        <v>135</v>
      </c>
      <c r="B113" s="7"/>
      <c r="C113" s="8"/>
      <c r="D113" s="8"/>
      <c r="E113" s="9"/>
      <c r="F113" s="9"/>
      <c r="G113" s="8"/>
      <c r="H113" s="8"/>
      <c r="I113" s="8"/>
      <c r="J113" s="8"/>
      <c r="K113" s="10"/>
      <c r="L113" s="10"/>
      <c r="M113" s="10"/>
    </row>
    <row r="114" spans="1:15" s="11" customFormat="1" ht="10.5" customHeight="1" x14ac:dyDescent="0.25">
      <c r="A114" s="23" t="s">
        <v>138</v>
      </c>
      <c r="B114" s="13" t="s">
        <v>139</v>
      </c>
      <c r="C114" s="24" t="s">
        <v>67</v>
      </c>
      <c r="D114" s="24" t="s">
        <v>19</v>
      </c>
      <c r="E114" s="15">
        <v>157.44999999999999</v>
      </c>
      <c r="F114" s="15">
        <f>VLOOKUP($A114,[1]SUELDOS!$A$14:$AM$116,3,0)+VLOOKUP($A114,[1]SUELDOS!$A$14:$AM$116,4,0)+VLOOKUP($A114,[1]SUELDOS!$A$14:$AM$116,5,0)</f>
        <v>4723.5</v>
      </c>
      <c r="G114" s="15">
        <v>0</v>
      </c>
      <c r="H114" s="15">
        <v>0</v>
      </c>
      <c r="I114" s="15">
        <f>VLOOKUP($A114,[1]SUELDOS!$A$14:$AM$116,6,0)</f>
        <v>0</v>
      </c>
      <c r="J114" s="15">
        <f>VLOOKUP($A114,[1]SUELDOS!$A$14:$AM$116,7,0)</f>
        <v>0</v>
      </c>
      <c r="K114" s="16">
        <f t="shared" ref="K114" si="39">SUM(F114:J114)</f>
        <v>4723.5</v>
      </c>
      <c r="L114" s="15">
        <f>VLOOKUP($A114,[1]SUELDOS!$A$14:$AM$116,22,0)</f>
        <v>85.84</v>
      </c>
      <c r="M114" s="16">
        <f t="shared" ref="M114:M118" si="40">+K114-L114</f>
        <v>4637.66</v>
      </c>
      <c r="N114" s="17"/>
      <c r="O114" s="17"/>
    </row>
    <row r="115" spans="1:15" s="11" customFormat="1" ht="10.5" customHeight="1" x14ac:dyDescent="0.25">
      <c r="A115" s="23" t="s">
        <v>136</v>
      </c>
      <c r="B115" s="13" t="s">
        <v>137</v>
      </c>
      <c r="C115" s="24" t="s">
        <v>18</v>
      </c>
      <c r="D115" s="14" t="s">
        <v>69</v>
      </c>
      <c r="E115" s="15">
        <f t="shared" ref="E115:E118" si="41">+F115/30</f>
        <v>133.33333333333334</v>
      </c>
      <c r="F115" s="15">
        <f>VLOOKUP($A115,[1]ASIMILADOS!$A$14:$L$155,3,0)</f>
        <v>4000</v>
      </c>
      <c r="G115" s="14" t="s">
        <v>70</v>
      </c>
      <c r="H115" s="14" t="s">
        <v>70</v>
      </c>
      <c r="I115" s="14" t="s">
        <v>70</v>
      </c>
      <c r="J115" s="14" t="s">
        <v>70</v>
      </c>
      <c r="K115" s="16">
        <f t="shared" ref="K115" si="42">+F115</f>
        <v>4000</v>
      </c>
      <c r="L115" s="15">
        <f>VLOOKUP($A115,[1]ASIMILADOS!$A$14:$L$155,9,0)</f>
        <v>230.08</v>
      </c>
      <c r="M115" s="16">
        <f t="shared" ref="M115" si="43">+K115-L115</f>
        <v>3769.92</v>
      </c>
      <c r="N115" s="17"/>
      <c r="O115" s="17"/>
    </row>
    <row r="116" spans="1:15" s="11" customFormat="1" ht="10.5" customHeight="1" x14ac:dyDescent="0.25">
      <c r="A116" s="12" t="s">
        <v>156</v>
      </c>
      <c r="B116" s="18" t="s">
        <v>157</v>
      </c>
      <c r="C116" s="14" t="s">
        <v>18</v>
      </c>
      <c r="D116" s="14" t="s">
        <v>69</v>
      </c>
      <c r="E116" s="15">
        <f t="shared" si="41"/>
        <v>290.17</v>
      </c>
      <c r="F116" s="15">
        <f>VLOOKUP($A116,[1]ASIMILADOS!$A$14:$L$155,3,0)</f>
        <v>8705.1</v>
      </c>
      <c r="G116" s="14" t="s">
        <v>70</v>
      </c>
      <c r="H116" s="14" t="s">
        <v>70</v>
      </c>
      <c r="I116" s="14" t="s">
        <v>70</v>
      </c>
      <c r="J116" s="14" t="s">
        <v>70</v>
      </c>
      <c r="K116" s="16">
        <f t="shared" ref="K116:K118" si="44">+F116</f>
        <v>8705.1</v>
      </c>
      <c r="L116" s="15">
        <f>VLOOKUP($A116,[1]ASIMILADOS!$A$14:$L$155,9,0)</f>
        <v>705.1</v>
      </c>
      <c r="M116" s="16">
        <f t="shared" si="40"/>
        <v>8000</v>
      </c>
    </row>
    <row r="117" spans="1:15" s="11" customFormat="1" ht="10.5" customHeight="1" x14ac:dyDescent="0.25">
      <c r="A117" s="12" t="s">
        <v>158</v>
      </c>
      <c r="B117" s="18" t="s">
        <v>159</v>
      </c>
      <c r="C117" s="14" t="s">
        <v>18</v>
      </c>
      <c r="D117" s="14" t="s">
        <v>69</v>
      </c>
      <c r="E117" s="15">
        <f t="shared" si="41"/>
        <v>290.17</v>
      </c>
      <c r="F117" s="15">
        <f>VLOOKUP($A117,[1]ASIMILADOS!$A$14:$L$155,3,0)</f>
        <v>8705.1</v>
      </c>
      <c r="G117" s="14" t="s">
        <v>70</v>
      </c>
      <c r="H117" s="14" t="s">
        <v>70</v>
      </c>
      <c r="I117" s="14" t="s">
        <v>70</v>
      </c>
      <c r="J117" s="14" t="s">
        <v>70</v>
      </c>
      <c r="K117" s="16">
        <f t="shared" si="44"/>
        <v>8705.1</v>
      </c>
      <c r="L117" s="15">
        <f>VLOOKUP($A117,[1]ASIMILADOS!$A$14:$L$155,9,0)</f>
        <v>705.1</v>
      </c>
      <c r="M117" s="16">
        <f t="shared" si="40"/>
        <v>8000</v>
      </c>
    </row>
    <row r="118" spans="1:15" s="11" customFormat="1" ht="10.5" customHeight="1" x14ac:dyDescent="0.25">
      <c r="A118" s="12" t="s">
        <v>213</v>
      </c>
      <c r="B118" s="18" t="s">
        <v>214</v>
      </c>
      <c r="C118" s="14" t="s">
        <v>18</v>
      </c>
      <c r="D118" s="14" t="s">
        <v>69</v>
      </c>
      <c r="E118" s="15">
        <f t="shared" si="41"/>
        <v>290.17</v>
      </c>
      <c r="F118" s="15">
        <f>VLOOKUP($A118,[1]ASIMILADOS!$A$14:$L$155,3,0)</f>
        <v>8705.1</v>
      </c>
      <c r="G118" s="14" t="s">
        <v>70</v>
      </c>
      <c r="H118" s="14" t="s">
        <v>70</v>
      </c>
      <c r="I118" s="14" t="s">
        <v>70</v>
      </c>
      <c r="J118" s="14" t="s">
        <v>70</v>
      </c>
      <c r="K118" s="16">
        <f t="shared" si="44"/>
        <v>8705.1</v>
      </c>
      <c r="L118" s="15">
        <f>VLOOKUP($A118,[1]ASIMILADOS!$A$14:$L$155,9,0)</f>
        <v>705.1</v>
      </c>
      <c r="M118" s="16">
        <f t="shared" si="40"/>
        <v>8000</v>
      </c>
    </row>
    <row r="119" spans="1:15" s="11" customFormat="1" ht="10.5" customHeight="1" x14ac:dyDescent="0.25">
      <c r="A119" s="12"/>
      <c r="B119" s="18"/>
      <c r="C119" s="14"/>
      <c r="D119" s="14"/>
      <c r="E119" s="15"/>
      <c r="F119" s="15"/>
      <c r="G119" s="14"/>
      <c r="H119" s="14"/>
      <c r="I119" s="14"/>
      <c r="J119" s="14"/>
      <c r="K119" s="16"/>
      <c r="L119" s="16"/>
      <c r="M119" s="16"/>
    </row>
    <row r="120" spans="1:15" s="11" customFormat="1" ht="17.25" customHeight="1" x14ac:dyDescent="0.25">
      <c r="A120" s="6" t="s">
        <v>140</v>
      </c>
      <c r="B120" s="7"/>
      <c r="C120" s="8"/>
      <c r="D120" s="8"/>
      <c r="E120" s="9"/>
      <c r="F120" s="9"/>
      <c r="G120" s="8"/>
      <c r="H120" s="8"/>
      <c r="I120" s="8"/>
      <c r="J120" s="8"/>
      <c r="K120" s="10"/>
      <c r="L120" s="10"/>
      <c r="M120" s="10"/>
    </row>
    <row r="121" spans="1:15" s="11" customFormat="1" ht="10.5" customHeight="1" x14ac:dyDescent="0.25">
      <c r="A121" s="12" t="s">
        <v>152</v>
      </c>
      <c r="B121" s="18" t="s">
        <v>153</v>
      </c>
      <c r="C121" s="14" t="s">
        <v>18</v>
      </c>
      <c r="D121" s="14" t="s">
        <v>69</v>
      </c>
      <c r="E121" s="15">
        <f t="shared" ref="E121:E122" si="45">+F121/30</f>
        <v>560.27866666666671</v>
      </c>
      <c r="F121" s="15">
        <f>VLOOKUP($A121,[1]ASIMILADOS!$A$14:$L$155,3,0)</f>
        <v>16808.36</v>
      </c>
      <c r="G121" s="14" t="s">
        <v>70</v>
      </c>
      <c r="H121" s="14" t="s">
        <v>70</v>
      </c>
      <c r="I121" s="14" t="s">
        <v>70</v>
      </c>
      <c r="J121" s="14" t="s">
        <v>70</v>
      </c>
      <c r="K121" s="16">
        <f t="shared" ref="K121:K122" si="46">+F121</f>
        <v>16808.36</v>
      </c>
      <c r="L121" s="15">
        <f>VLOOKUP($A121,[1]ASIMILADOS!$A$14:$L$155,9,0)</f>
        <v>2296.81</v>
      </c>
      <c r="M121" s="16">
        <f t="shared" ref="M121:M122" si="47">+K121-L121</f>
        <v>14511.550000000001</v>
      </c>
    </row>
    <row r="122" spans="1:15" s="11" customFormat="1" ht="10.5" customHeight="1" x14ac:dyDescent="0.25">
      <c r="A122" s="12" t="s">
        <v>154</v>
      </c>
      <c r="B122" s="18" t="s">
        <v>155</v>
      </c>
      <c r="C122" s="14" t="s">
        <v>18</v>
      </c>
      <c r="D122" s="14" t="s">
        <v>69</v>
      </c>
      <c r="E122" s="15">
        <f t="shared" si="45"/>
        <v>105.92666666666668</v>
      </c>
      <c r="F122" s="15">
        <f>VLOOKUP($A122,[1]ASIMILADOS!$A$14:$L$155,3,0)</f>
        <v>3177.8</v>
      </c>
      <c r="G122" s="14" t="s">
        <v>70</v>
      </c>
      <c r="H122" s="14" t="s">
        <v>70</v>
      </c>
      <c r="I122" s="14" t="s">
        <v>70</v>
      </c>
      <c r="J122" s="14" t="s">
        <v>70</v>
      </c>
      <c r="K122" s="16">
        <f t="shared" si="46"/>
        <v>3177.8</v>
      </c>
      <c r="L122" s="15">
        <f>VLOOKUP($A122,[1]ASIMILADOS!$A$14:$L$155,9,0)</f>
        <v>177.8</v>
      </c>
      <c r="M122" s="16">
        <f t="shared" si="47"/>
        <v>3000</v>
      </c>
    </row>
    <row r="123" spans="1:15" s="11" customFormat="1" ht="10.5" customHeight="1" x14ac:dyDescent="0.25">
      <c r="A123" s="12"/>
      <c r="B123" s="18"/>
      <c r="C123" s="14"/>
      <c r="D123" s="14"/>
      <c r="E123" s="15"/>
      <c r="F123" s="15"/>
      <c r="G123" s="14"/>
      <c r="H123" s="14"/>
      <c r="I123" s="14"/>
      <c r="J123" s="14"/>
      <c r="K123" s="16"/>
      <c r="L123" s="16"/>
      <c r="M123" s="16"/>
    </row>
    <row r="124" spans="1:15" s="11" customFormat="1" ht="17.25" customHeight="1" x14ac:dyDescent="0.25">
      <c r="A124" s="6" t="s">
        <v>141</v>
      </c>
      <c r="B124" s="7"/>
      <c r="C124" s="8"/>
      <c r="D124" s="8"/>
      <c r="E124" s="9"/>
      <c r="F124" s="9"/>
      <c r="G124" s="8"/>
      <c r="H124" s="8"/>
      <c r="I124" s="8"/>
      <c r="J124" s="8"/>
      <c r="K124" s="10"/>
      <c r="L124" s="10"/>
      <c r="M124" s="10"/>
    </row>
    <row r="125" spans="1:15" s="11" customFormat="1" ht="10.5" customHeight="1" x14ac:dyDescent="0.25">
      <c r="A125" s="12" t="s">
        <v>160</v>
      </c>
      <c r="B125" s="18" t="s">
        <v>161</v>
      </c>
      <c r="C125" s="14" t="s">
        <v>18</v>
      </c>
      <c r="D125" s="14" t="s">
        <v>69</v>
      </c>
      <c r="E125" s="15">
        <f t="shared" ref="E125" si="48">+F125/30</f>
        <v>553.43100000000004</v>
      </c>
      <c r="F125" s="15">
        <f>VLOOKUP($A125,[1]ASIMILADOS!$A$14:$L$155,3,0)</f>
        <v>16602.93</v>
      </c>
      <c r="G125" s="14" t="s">
        <v>70</v>
      </c>
      <c r="H125" s="14" t="s">
        <v>70</v>
      </c>
      <c r="I125" s="14" t="s">
        <v>70</v>
      </c>
      <c r="J125" s="14" t="s">
        <v>70</v>
      </c>
      <c r="K125" s="16">
        <f t="shared" ref="K125" si="49">+F125</f>
        <v>16602.93</v>
      </c>
      <c r="L125" s="15">
        <f>VLOOKUP($A125,[1]ASIMILADOS!$A$14:$L$155,9,0)</f>
        <v>2252.9299999999998</v>
      </c>
      <c r="M125" s="16">
        <f t="shared" ref="M125" si="50">+K125-L125</f>
        <v>14350</v>
      </c>
    </row>
    <row r="126" spans="1:15" s="11" customFormat="1" ht="10.5" customHeight="1" x14ac:dyDescent="0.25">
      <c r="A126" s="12"/>
      <c r="B126" s="18"/>
      <c r="C126" s="14"/>
      <c r="D126" s="14"/>
      <c r="E126" s="15"/>
      <c r="F126" s="15"/>
      <c r="G126" s="14"/>
      <c r="H126" s="14"/>
      <c r="I126" s="14"/>
      <c r="J126" s="14"/>
      <c r="K126" s="16"/>
      <c r="L126" s="16"/>
      <c r="M126" s="16"/>
    </row>
    <row r="127" spans="1:15" s="11" customFormat="1" ht="17.25" customHeight="1" x14ac:dyDescent="0.25">
      <c r="A127" s="6" t="s">
        <v>203</v>
      </c>
      <c r="B127" s="7"/>
      <c r="C127" s="8"/>
      <c r="D127" s="8"/>
      <c r="E127" s="9"/>
      <c r="F127" s="9"/>
      <c r="G127" s="8"/>
      <c r="H127" s="8"/>
      <c r="I127" s="8"/>
      <c r="J127" s="8"/>
      <c r="K127" s="10"/>
      <c r="L127" s="10"/>
      <c r="M127" s="10"/>
    </row>
    <row r="128" spans="1:15" s="11" customFormat="1" ht="10.5" customHeight="1" x14ac:dyDescent="0.25">
      <c r="A128" s="23" t="s">
        <v>204</v>
      </c>
      <c r="B128" s="13" t="s">
        <v>205</v>
      </c>
      <c r="C128" s="24" t="s">
        <v>18</v>
      </c>
      <c r="D128" s="14" t="s">
        <v>69</v>
      </c>
      <c r="E128" s="15">
        <f t="shared" ref="E128:E129" si="51">+F128/30</f>
        <v>271.32333333333332</v>
      </c>
      <c r="F128" s="15">
        <f>VLOOKUP($A128,[1]ASIMILADOS!$A$14:$L$155,3,0)</f>
        <v>8139.7</v>
      </c>
      <c r="G128" s="14" t="s">
        <v>70</v>
      </c>
      <c r="H128" s="14" t="s">
        <v>70</v>
      </c>
      <c r="I128" s="14" t="s">
        <v>70</v>
      </c>
      <c r="J128" s="14" t="s">
        <v>70</v>
      </c>
      <c r="K128" s="16">
        <f t="shared" ref="K128:K129" si="52">+F128</f>
        <v>8139.7</v>
      </c>
      <c r="L128" s="15">
        <f>VLOOKUP($A128,[1]ASIMILADOS!$A$14:$L$155,9,0)</f>
        <v>639.70000000000005</v>
      </c>
      <c r="M128" s="16">
        <f t="shared" ref="M128:M129" si="53">+K128-L128</f>
        <v>7500</v>
      </c>
      <c r="N128" s="17"/>
      <c r="O128" s="17"/>
    </row>
    <row r="129" spans="1:15" s="11" customFormat="1" ht="10.5" customHeight="1" x14ac:dyDescent="0.25">
      <c r="A129" s="23" t="s">
        <v>225</v>
      </c>
      <c r="B129" s="13" t="s">
        <v>226</v>
      </c>
      <c r="C129" s="24" t="s">
        <v>18</v>
      </c>
      <c r="D129" s="14" t="s">
        <v>69</v>
      </c>
      <c r="E129" s="15">
        <f t="shared" si="51"/>
        <v>271.32333333333332</v>
      </c>
      <c r="F129" s="15">
        <f>VLOOKUP($A129,[1]ASIMILADOS!$A$14:$L$155,3,0)</f>
        <v>8139.7</v>
      </c>
      <c r="G129" s="14" t="s">
        <v>70</v>
      </c>
      <c r="H129" s="14" t="s">
        <v>70</v>
      </c>
      <c r="I129" s="14" t="s">
        <v>70</v>
      </c>
      <c r="J129" s="14" t="s">
        <v>70</v>
      </c>
      <c r="K129" s="16">
        <f t="shared" si="52"/>
        <v>8139.7</v>
      </c>
      <c r="L129" s="15">
        <f>VLOOKUP($A129,[1]ASIMILADOS!$A$14:$L$155,9,0)</f>
        <v>639.70000000000005</v>
      </c>
      <c r="M129" s="16">
        <f t="shared" si="53"/>
        <v>7500</v>
      </c>
      <c r="N129" s="17"/>
      <c r="O129" s="17"/>
    </row>
    <row r="130" spans="1:15" s="11" customFormat="1" ht="10.5" customHeight="1" x14ac:dyDescent="0.25">
      <c r="A130" s="12"/>
      <c r="B130" s="18"/>
      <c r="C130" s="14"/>
      <c r="D130" s="14"/>
      <c r="E130" s="15"/>
      <c r="F130" s="15"/>
      <c r="G130" s="14"/>
      <c r="H130" s="14"/>
      <c r="I130" s="14"/>
      <c r="J130" s="14"/>
      <c r="K130" s="16"/>
      <c r="L130" s="16"/>
      <c r="M130" s="16"/>
    </row>
    <row r="131" spans="1:15" s="11" customFormat="1" ht="17.25" customHeight="1" x14ac:dyDescent="0.25">
      <c r="A131" s="6" t="s">
        <v>142</v>
      </c>
      <c r="B131" s="7"/>
      <c r="C131" s="8"/>
      <c r="D131" s="8"/>
      <c r="E131" s="9"/>
      <c r="F131" s="9"/>
      <c r="G131" s="8"/>
      <c r="H131" s="8"/>
      <c r="I131" s="8"/>
      <c r="J131" s="8"/>
      <c r="K131" s="10"/>
      <c r="L131" s="10"/>
      <c r="M131" s="10"/>
    </row>
    <row r="132" spans="1:15" s="11" customFormat="1" ht="10.5" customHeight="1" x14ac:dyDescent="0.25">
      <c r="A132" s="23" t="s">
        <v>143</v>
      </c>
      <c r="B132" s="13" t="s">
        <v>144</v>
      </c>
      <c r="C132" s="24" t="s">
        <v>18</v>
      </c>
      <c r="D132" s="24" t="s">
        <v>19</v>
      </c>
      <c r="E132" s="15">
        <v>148.6</v>
      </c>
      <c r="F132" s="15">
        <f>VLOOKUP($A132,[1]SUELDOS!$A$14:$AM$116,3,0)+VLOOKUP($A132,[1]SUELDOS!$A$14:$AM$116,4,0)+VLOOKUP($A132,[1]SUELDOS!$A$14:$AM$116,5,0)</f>
        <v>4458</v>
      </c>
      <c r="G132" s="15">
        <v>0</v>
      </c>
      <c r="H132" s="15">
        <v>0</v>
      </c>
      <c r="I132" s="15">
        <f>VLOOKUP($A132,[1]SUELDOS!$A$14:$AM$116,6,0)</f>
        <v>0</v>
      </c>
      <c r="J132" s="15">
        <f>VLOOKUP($A132,[1]SUELDOS!$A$14:$AM$116,7,0)</f>
        <v>0</v>
      </c>
      <c r="K132" s="16">
        <f>SUM(F132:J132)</f>
        <v>4458</v>
      </c>
      <c r="L132" s="15">
        <f>VLOOKUP($A132,[1]SUELDOS!$A$14:$AM$116,22,0)</f>
        <v>32.56</v>
      </c>
      <c r="M132" s="16">
        <f>+K132-L132</f>
        <v>4425.4399999999996</v>
      </c>
      <c r="N132" s="17"/>
      <c r="O132" s="17"/>
    </row>
    <row r="133" spans="1:15" s="11" customFormat="1" ht="10.5" customHeight="1" x14ac:dyDescent="0.25">
      <c r="A133" s="12"/>
      <c r="B133" s="18"/>
      <c r="C133" s="14"/>
      <c r="D133" s="14"/>
      <c r="E133" s="15"/>
      <c r="F133" s="15"/>
      <c r="G133" s="14"/>
      <c r="H133" s="14"/>
      <c r="I133" s="14"/>
      <c r="J133" s="14"/>
      <c r="K133" s="16"/>
      <c r="L133" s="16"/>
      <c r="M133" s="16"/>
    </row>
    <row r="134" spans="1:15" s="11" customFormat="1" ht="17.25" customHeight="1" x14ac:dyDescent="0.25">
      <c r="A134" s="6" t="s">
        <v>145</v>
      </c>
      <c r="B134" s="7"/>
      <c r="C134" s="8"/>
      <c r="D134" s="8"/>
      <c r="E134" s="9"/>
      <c r="F134" s="9"/>
      <c r="G134" s="8"/>
      <c r="H134" s="8"/>
      <c r="I134" s="8"/>
      <c r="J134" s="8"/>
      <c r="K134" s="10"/>
      <c r="L134" s="10"/>
      <c r="M134" s="10"/>
    </row>
    <row r="135" spans="1:15" s="11" customFormat="1" ht="10.5" customHeight="1" x14ac:dyDescent="0.25">
      <c r="A135" s="25" t="s">
        <v>146</v>
      </c>
      <c r="B135" s="26" t="s">
        <v>147</v>
      </c>
      <c r="C135" s="24" t="s">
        <v>18</v>
      </c>
      <c r="D135" s="14" t="s">
        <v>69</v>
      </c>
      <c r="E135" s="15">
        <f>+F135/30</f>
        <v>124.8</v>
      </c>
      <c r="F135" s="15">
        <f>VLOOKUP($A135,[1]ASIMILADOS!$A$14:$L$155,3,0)</f>
        <v>3744</v>
      </c>
      <c r="G135" s="14" t="s">
        <v>70</v>
      </c>
      <c r="H135" s="14" t="s">
        <v>70</v>
      </c>
      <c r="I135" s="14" t="s">
        <v>70</v>
      </c>
      <c r="J135" s="14" t="s">
        <v>70</v>
      </c>
      <c r="K135" s="16">
        <f>+F135</f>
        <v>3744</v>
      </c>
      <c r="L135" s="15">
        <f>VLOOKUP($A135,[1]ASIMILADOS!$A$14:$L$155,9,0)</f>
        <v>213.7</v>
      </c>
      <c r="M135" s="16">
        <f>+K135-L135</f>
        <v>3530.3</v>
      </c>
    </row>
    <row r="136" spans="1:15" x14ac:dyDescent="0.25">
      <c r="K136" s="29"/>
      <c r="L136" s="29"/>
      <c r="M136" s="29"/>
    </row>
    <row r="141" spans="1:15" ht="17.25" customHeight="1" x14ac:dyDescent="0.25"/>
    <row r="142" spans="1:15" ht="17.25" customHeight="1" x14ac:dyDescent="0.25">
      <c r="F142" s="28">
        <f>SUBTOTAL(109,F7:F141)</f>
        <v>865175.7999999997</v>
      </c>
      <c r="J142" s="28"/>
      <c r="K142" s="28">
        <f>SUBTOTAL(109,K7:K141)</f>
        <v>874436.38999999978</v>
      </c>
      <c r="L142" s="28">
        <f>SUBTOTAL(109,L7:L141)</f>
        <v>136522.97999999998</v>
      </c>
      <c r="M142" s="28">
        <f>SUBTOTAL(109,M7:M141)</f>
        <v>737913.41</v>
      </c>
    </row>
    <row r="143" spans="1:15" ht="17.25" customHeight="1" x14ac:dyDescent="0.25">
      <c r="F143" s="28">
        <f>+[2]ASIMILADOS!$D$97</f>
        <v>0</v>
      </c>
    </row>
    <row r="144" spans="1:15" ht="17.25" customHeight="1" x14ac:dyDescent="0.25">
      <c r="F144" s="28">
        <f>+F142-F143</f>
        <v>865175.7999999997</v>
      </c>
    </row>
    <row r="145" ht="17.25" customHeight="1" x14ac:dyDescent="0.25"/>
    <row r="146" ht="17.25" customHeight="1" x14ac:dyDescent="0.25"/>
    <row r="147" ht="17.25" customHeight="1" x14ac:dyDescent="0.25"/>
    <row r="148" ht="17.25" customHeight="1" x14ac:dyDescent="0.25"/>
    <row r="149" ht="17.25" customHeight="1" x14ac:dyDescent="0.25"/>
    <row r="150" ht="17.25" customHeight="1" x14ac:dyDescent="0.25"/>
    <row r="151" ht="17.25" customHeight="1" x14ac:dyDescent="0.25"/>
    <row r="152" ht="17.25" customHeight="1" x14ac:dyDescent="0.25"/>
    <row r="153" ht="17.25" customHeight="1" x14ac:dyDescent="0.25"/>
    <row r="154" ht="17.25" customHeight="1" x14ac:dyDescent="0.25"/>
    <row r="155" ht="17.25" customHeight="1" x14ac:dyDescent="0.25"/>
    <row r="156" ht="17.25" customHeight="1" x14ac:dyDescent="0.25"/>
    <row r="157" ht="17.25" customHeight="1" x14ac:dyDescent="0.25"/>
    <row r="158" ht="17.25" customHeight="1" x14ac:dyDescent="0.25"/>
    <row r="159" ht="17.25" customHeight="1" x14ac:dyDescent="0.25"/>
    <row r="160" ht="17.25" customHeight="1" x14ac:dyDescent="0.25"/>
    <row r="161" ht="17.25" customHeight="1" x14ac:dyDescent="0.25"/>
    <row r="162" ht="17.25" customHeight="1" x14ac:dyDescent="0.25"/>
    <row r="163" ht="17.25" customHeight="1" x14ac:dyDescent="0.25"/>
    <row r="164" ht="17.25" customHeight="1" x14ac:dyDescent="0.25"/>
    <row r="165" ht="17.25" customHeight="1" x14ac:dyDescent="0.25"/>
    <row r="166" ht="17.25" customHeight="1" x14ac:dyDescent="0.25"/>
    <row r="167" ht="17.25" customHeight="1" x14ac:dyDescent="0.25"/>
    <row r="168" ht="17.25" customHeight="1" x14ac:dyDescent="0.25"/>
    <row r="169" ht="17.25" customHeight="1" x14ac:dyDescent="0.25"/>
    <row r="170" ht="17.25" customHeight="1" x14ac:dyDescent="0.25"/>
    <row r="171" ht="17.25" customHeight="1" x14ac:dyDescent="0.25"/>
    <row r="172" ht="17.25" customHeight="1" x14ac:dyDescent="0.25"/>
    <row r="173" ht="17.25" customHeight="1" x14ac:dyDescent="0.25"/>
    <row r="174" ht="17.25" customHeight="1" x14ac:dyDescent="0.25"/>
    <row r="175" ht="17.25" customHeight="1" x14ac:dyDescent="0.25"/>
    <row r="176" ht="17.25" customHeight="1" x14ac:dyDescent="0.25"/>
    <row r="177" ht="17.25" customHeight="1" x14ac:dyDescent="0.25"/>
    <row r="178" ht="17.25" customHeight="1" x14ac:dyDescent="0.25"/>
    <row r="179" ht="17.25" customHeight="1" x14ac:dyDescent="0.25"/>
    <row r="180" ht="17.25" customHeight="1" x14ac:dyDescent="0.25"/>
    <row r="181" ht="17.25" customHeight="1" x14ac:dyDescent="0.25"/>
    <row r="182" ht="17.25" customHeight="1" x14ac:dyDescent="0.25"/>
    <row r="183" ht="17.25" customHeight="1" x14ac:dyDescent="0.25"/>
    <row r="184" ht="17.25" customHeight="1" x14ac:dyDescent="0.25"/>
    <row r="185" ht="17.25" customHeight="1" x14ac:dyDescent="0.25"/>
    <row r="186" ht="17.25" customHeight="1" x14ac:dyDescent="0.25"/>
    <row r="187" ht="17.25" customHeight="1" x14ac:dyDescent="0.25"/>
    <row r="188" ht="17.25" customHeight="1" x14ac:dyDescent="0.25"/>
    <row r="189" ht="17.25" customHeight="1" x14ac:dyDescent="0.25"/>
    <row r="190" ht="17.25" customHeight="1" x14ac:dyDescent="0.25"/>
    <row r="191" ht="17.25" customHeight="1" x14ac:dyDescent="0.25"/>
    <row r="192" ht="17.25" customHeight="1" x14ac:dyDescent="0.25"/>
    <row r="193" ht="17.25" customHeight="1" x14ac:dyDescent="0.25"/>
  </sheetData>
  <autoFilter ref="A6:M140"/>
  <mergeCells count="11">
    <mergeCell ref="M5:M6"/>
    <mergeCell ref="A1:M1"/>
    <mergeCell ref="A2:M2"/>
    <mergeCell ref="A3:M3"/>
    <mergeCell ref="A5:A6"/>
    <mergeCell ref="B5:B6"/>
    <mergeCell ref="C5:C6"/>
    <mergeCell ref="D5:D6"/>
    <mergeCell ref="E5:J5"/>
    <mergeCell ref="K5:K6"/>
    <mergeCell ref="L5:L6"/>
  </mergeCells>
  <printOptions horizontalCentered="1"/>
  <pageMargins left="0.32" right="0.37" top="0.46" bottom="0.43307086614173229" header="0.31496062992125984" footer="0.23622047244094491"/>
  <pageSetup scale="44" fitToHeight="4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Octubre</vt:lpstr>
      <vt:lpstr>Octubre!Área_de_impresión</vt:lpstr>
      <vt:lpstr>Octubre!Títulos_a_imprimir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2019-06-26T21:08:16Z</dcterms:created>
  <dcterms:modified xsi:type="dcterms:W3CDTF">2019-11-12T15:58:29Z</dcterms:modified>
</cp:coreProperties>
</file>