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Julio" sheetId="1" r:id="rId1"/>
  </sheets>
  <externalReferences>
    <externalReference r:id="rId2"/>
    <externalReference r:id="rId3"/>
  </externalReferences>
  <definedNames>
    <definedName name="_xlnm._FilterDatabase" localSheetId="0" hidden="1">Julio!$A$6:$G$120</definedName>
    <definedName name="_xlnm.Print_Area" localSheetId="0">Julio!$A$1:$G$115</definedName>
    <definedName name="_xlnm.Print_Titles" localSheetId="0">Julio!$1:$6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6" i="1" l="1"/>
  <c r="F106" i="1"/>
  <c r="E106" i="1"/>
  <c r="G103" i="1"/>
  <c r="F103" i="1"/>
  <c r="E103" i="1"/>
  <c r="G96" i="1"/>
  <c r="F96" i="1"/>
  <c r="E96" i="1"/>
  <c r="G93" i="1"/>
  <c r="F93" i="1"/>
  <c r="E93" i="1"/>
  <c r="G92" i="1"/>
  <c r="F92" i="1"/>
  <c r="E92" i="1"/>
  <c r="G89" i="1"/>
  <c r="F89" i="1"/>
  <c r="E89" i="1"/>
  <c r="G86" i="1"/>
  <c r="F86" i="1"/>
  <c r="E86" i="1"/>
  <c r="G85" i="1"/>
  <c r="F85" i="1"/>
  <c r="E85" i="1"/>
  <c r="G84" i="1"/>
  <c r="F84" i="1"/>
  <c r="E84" i="1"/>
  <c r="G83" i="1"/>
  <c r="F83" i="1"/>
  <c r="E83" i="1"/>
  <c r="G82" i="1"/>
  <c r="F82" i="1"/>
  <c r="E82" i="1"/>
  <c r="G79" i="1"/>
  <c r="F79" i="1"/>
  <c r="E79" i="1"/>
  <c r="G76" i="1"/>
  <c r="F76" i="1"/>
  <c r="E76" i="1"/>
  <c r="G73" i="1"/>
  <c r="F73" i="1"/>
  <c r="E73" i="1"/>
  <c r="G70" i="1"/>
  <c r="F70" i="1"/>
  <c r="E70" i="1"/>
  <c r="G67" i="1"/>
  <c r="F67" i="1"/>
  <c r="E67" i="1"/>
  <c r="G64" i="1"/>
  <c r="F64" i="1"/>
  <c r="E64" i="1"/>
  <c r="G61" i="1"/>
  <c r="F61" i="1"/>
  <c r="E61" i="1"/>
  <c r="G60" i="1"/>
  <c r="F60" i="1"/>
  <c r="E60" i="1"/>
  <c r="G57" i="1"/>
  <c r="F57" i="1"/>
  <c r="E57" i="1"/>
  <c r="G56" i="1"/>
  <c r="F56" i="1"/>
  <c r="E56" i="1"/>
  <c r="G55" i="1"/>
  <c r="F55" i="1"/>
  <c r="E55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5" i="1"/>
  <c r="F25" i="1"/>
  <c r="E25" i="1"/>
  <c r="G24" i="1"/>
  <c r="F24" i="1"/>
  <c r="E24" i="1"/>
  <c r="G21" i="1"/>
  <c r="F21" i="1"/>
  <c r="E21" i="1"/>
  <c r="G18" i="1"/>
  <c r="F18" i="1"/>
  <c r="E18" i="1"/>
  <c r="G17" i="1"/>
  <c r="F17" i="1"/>
  <c r="E17" i="1"/>
  <c r="G14" i="1"/>
  <c r="F14" i="1"/>
  <c r="E14" i="1"/>
  <c r="G11" i="1"/>
  <c r="F11" i="1"/>
  <c r="E11" i="1"/>
  <c r="G10" i="1"/>
  <c r="F10" i="1"/>
  <c r="E10" i="1"/>
  <c r="G9" i="1"/>
  <c r="F9" i="1"/>
  <c r="E9" i="1"/>
  <c r="G8" i="1"/>
  <c r="F8" i="1"/>
  <c r="E8" i="1"/>
  <c r="E113" i="1" l="1"/>
  <c r="E114" i="1" s="1"/>
  <c r="G113" i="1"/>
  <c r="F113" i="1"/>
</calcChain>
</file>

<file path=xl/sharedStrings.xml><?xml version="1.0" encoding="utf-8"?>
<sst xmlns="http://schemas.openxmlformats.org/spreadsheetml/2006/main" count="253" uniqueCount="156">
  <si>
    <t>COMITÉ DIRECTIVO ESTATAL DEL PRI EN JALISCO</t>
  </si>
  <si>
    <t>Código</t>
  </si>
  <si>
    <t>Nombre</t>
  </si>
  <si>
    <t>Puesto</t>
  </si>
  <si>
    <t>Tipo de Pago</t>
  </si>
  <si>
    <t>Total de Percepciones</t>
  </si>
  <si>
    <t>Total de Deducciones</t>
  </si>
  <si>
    <t>Neto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</si>
  <si>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</si>
  <si>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</si>
  <si>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</si>
  <si>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</si>
  <si>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</si>
  <si>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</si>
  <si>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</si>
  <si>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</si>
  <si>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</si>
  <si>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</si>
  <si>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</si>
  <si>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</si>
  <si>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</si>
  <si>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</si>
  <si>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</si>
  <si>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</si>
  <si>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</si>
  <si>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</si>
  <si>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</si>
  <si>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</si>
  <si>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</si>
  <si>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</si>
  <si>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</si>
  <si>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</si>
  <si>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</si>
  <si>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</si>
  <si>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</si>
  <si>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</si>
  <si>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</si>
  <si>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</si>
  <si>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</si>
  <si>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</si>
  <si>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</si>
  <si>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</si>
  <si>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</si>
  <si>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</si>
  <si>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</si>
  <si>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</si>
  <si>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</si>
  <si>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</si>
  <si>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</si>
  <si>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</si>
  <si>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</si>
  <si>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</si>
  <si>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</si>
  <si>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</si>
  <si>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</si>
  <si>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</si>
  <si>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</si>
  <si>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</si>
  <si>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</si>
  <si>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</si>
  <si>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</si>
  <si>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</si>
  <si>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Honorarios</t>
  </si>
  <si>
    <t>00841</t>
  </si>
  <si>
    <t>Reyes Granada Araceli Janeth</t>
  </si>
  <si>
    <t>00843</t>
  </si>
  <si>
    <t>Navarro Villa Lorena</t>
  </si>
  <si>
    <t>00317</t>
  </si>
  <si>
    <t>Larios Calvario Manuel</t>
  </si>
  <si>
    <t>Mantenimiento</t>
  </si>
  <si>
    <t>00750</t>
  </si>
  <si>
    <t>Luna Medrano Cesar Alejandro</t>
  </si>
  <si>
    <t>Departamento JUBILADOS</t>
  </si>
  <si>
    <t>00526</t>
  </si>
  <si>
    <t>Delgado Valenzuela Roberto</t>
  </si>
  <si>
    <t>Jubilado</t>
  </si>
  <si>
    <t>00524</t>
  </si>
  <si>
    <t>Briseño Muñiz Jose</t>
  </si>
  <si>
    <t>00523</t>
  </si>
  <si>
    <t>Beltran Heredia Jaime</t>
  </si>
  <si>
    <t>00536</t>
  </si>
  <si>
    <t>Negrete Naranjo Francisco</t>
  </si>
  <si>
    <t>00538</t>
  </si>
  <si>
    <t>Rodriguez Ramirez Magdaleno</t>
  </si>
  <si>
    <t>00540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</si>
  <si>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</si>
  <si>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</si>
  <si>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</si>
  <si>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</si>
  <si>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</si>
  <si>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</si>
  <si>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00397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</si>
  <si>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</si>
  <si>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</si>
  <si>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</si>
  <si>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</si>
  <si>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</si>
  <si>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00561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</si>
  <si>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</si>
  <si>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</si>
  <si>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</si>
  <si>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</si>
  <si>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</si>
  <si>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</si>
  <si>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</si>
  <si>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</si>
  <si>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</si>
  <si>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</si>
  <si>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</si>
  <si>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</si>
  <si>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</si>
  <si>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</si>
  <si>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4304 SECT UNIDAD REVOLUCIONARIA</t>
  </si>
  <si>
    <t>00529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</si>
  <si>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</si>
  <si>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</si>
  <si>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</si>
  <si>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</si>
  <si>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</si>
  <si>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</si>
  <si>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</si>
  <si>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</si>
  <si>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00614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</si>
  <si>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</si>
  <si>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</si>
  <si>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</si>
  <si>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</si>
  <si>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</si>
  <si>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00294</t>
  </si>
  <si>
    <t>Hernandez Rangel Jose Guadalupe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</si>
  <si>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</si>
  <si>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</si>
  <si>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</si>
  <si>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</si>
  <si>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</si>
  <si>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</si>
  <si>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</si>
  <si>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</si>
  <si>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</si>
  <si>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</si>
  <si>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</si>
  <si>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</si>
  <si>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00847</t>
  </si>
  <si>
    <t>Cuellar Hernández Rocío Elizabeth</t>
  </si>
  <si>
    <t>Ortiz Gallardo Yuri Ernestina</t>
  </si>
  <si>
    <t>Bueno Parra Alejandro Alfonso</t>
  </si>
  <si>
    <t>Departamento 117 CM MUN CAÑADA DE OBREGON</t>
  </si>
  <si>
    <t>00842</t>
  </si>
  <si>
    <t>Becerra Iñiguez Julio Ricardo</t>
  </si>
  <si>
    <t>PLANTILLA DE PERSONAL</t>
  </si>
  <si>
    <t>Departamento 4303 SECT FRENTE JUVENIL REVOLUCIONARIO</t>
  </si>
  <si>
    <t>00755</t>
  </si>
  <si>
    <t>Chavez Mora Jesus Armando</t>
  </si>
  <si>
    <t>00830</t>
  </si>
  <si>
    <t>Chavira Vargas Jose Trinidad</t>
  </si>
  <si>
    <t>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</si>
</sst>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5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40" fontId="7" fillId="3" borderId="2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40" fontId="6" fillId="0" borderId="2" xfId="1" applyNumberFormat="1" applyFont="1" applyBorder="1" applyAlignment="1">
      <alignment horizontal="right" vertical="center"/>
    </xf>
    <xf numFmtId="43" fontId="6" fillId="0" borderId="0" xfId="0" applyNumberFormat="1" applyFont="1" applyAlignment="1">
      <alignment vertical="center"/>
    </xf>
    <xf numFmtId="0" fontId="6" fillId="0" borderId="2" xfId="0" applyFont="1" applyBorder="1" applyAlignment="1">
      <alignment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49" fontId="6" fillId="0" borderId="0" xfId="0" applyNumberFormat="1" applyFont="1" applyAlignment="1">
      <alignment horizontal="left" vertical="center"/>
    </xf>
    <xf numFmtId="43" fontId="6" fillId="0" borderId="0" xfId="1" applyFont="1" applyAlignment="1">
      <alignment horizontal="center" vertical="center"/>
    </xf>
    <xf numFmtId="40" fontId="8" fillId="0" borderId="0" xfId="1" applyNumberFormat="1" applyFont="1" applyAlignment="1">
      <alignment horizontal="right" vertical="center"/>
    </xf>
    <xf numFmtId="40" fontId="6" fillId="0" borderId="0" xfId="1" applyNumberFormat="1" applyFont="1" applyAlignment="1">
      <alignment horizontal="right" vertical="center"/>
    </xf>
    <xf numFmtId="49" fontId="9" fillId="0" borderId="0" xfId="0" applyNumberFormat="1" applyFont="1"/>
    <xf numFmtId="0" fontId="9" fillId="0" borderId="0" xfId="0" applyFont="1"/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0" fontId="5" fillId="2" borderId="4" xfId="1" applyNumberFormat="1" applyFont="1" applyFill="1" applyBorder="1" applyAlignment="1">
      <alignment horizontal="center" vertical="center" wrapText="1"/>
    </xf>
    <xf numFmtId="40" fontId="5" fillId="2" borderId="5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1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1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1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1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1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8%20AGOSTO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muneracion%20de%20Personal%20f)%20ago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ELDOS"/>
      <sheetName val="ASIMILADOS"/>
    </sheetNames>
    <sheetDataSet>
      <sheetData sheetId="0">
        <row r="14">
          <cell r="A14" t="str">
            <v>00195</v>
          </cell>
        </row>
      </sheetData>
      <sheetData sheetId="1">
        <row r="14">
          <cell r="A14" t="str">
            <v>00841</v>
          </cell>
        </row>
        <row r="80">
          <cell r="C80">
            <v>150647.14000000001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o"/>
    </sheetNames>
    <sheetDataSet>
      <sheetData sheetId="0">
        <row r="8">
          <cell r="A8" t="str">
            <v>00007</v>
          </cell>
          <cell r="B8" t="str">
            <v>De León Corona Jane Vanessa</v>
          </cell>
          <cell r="C8" t="str">
            <v>Auxiliar Administrativo</v>
          </cell>
          <cell r="D8" t="str">
            <v>Sueldos</v>
          </cell>
          <cell r="E8">
            <v>392.25</v>
          </cell>
          <cell r="F8">
            <v>11767.5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11767.5</v>
          </cell>
          <cell r="L8">
            <v>1587.14</v>
          </cell>
          <cell r="M8">
            <v>10180.36</v>
          </cell>
        </row>
        <row r="9">
          <cell r="A9" t="str">
            <v>00216</v>
          </cell>
          <cell r="B9" t="str">
            <v>Decena Hernandez Lizette</v>
          </cell>
          <cell r="C9" t="str">
            <v>Auxiliar Administrativo</v>
          </cell>
          <cell r="D9" t="str">
            <v>Sueldos</v>
          </cell>
          <cell r="E9">
            <v>348.2</v>
          </cell>
          <cell r="F9">
            <v>10446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10446</v>
          </cell>
          <cell r="L9">
            <v>5016.9799999999996</v>
          </cell>
          <cell r="M9">
            <v>5429.02</v>
          </cell>
        </row>
        <row r="10">
          <cell r="A10" t="str">
            <v>00113</v>
          </cell>
          <cell r="B10" t="str">
            <v>Hernandez Murillo Jose Adrian</v>
          </cell>
          <cell r="C10" t="str">
            <v>Auxiliar Administrativo</v>
          </cell>
          <cell r="D10" t="str">
            <v>Sueldos</v>
          </cell>
          <cell r="E10">
            <v>392.25</v>
          </cell>
          <cell r="F10">
            <v>11767.5</v>
          </cell>
          <cell r="G10">
            <v>0</v>
          </cell>
          <cell r="H10">
            <v>0</v>
          </cell>
          <cell r="I10">
            <v>0</v>
          </cell>
          <cell r="J10">
            <v>520</v>
          </cell>
          <cell r="K10">
            <v>12287.5</v>
          </cell>
          <cell r="L10">
            <v>1696.78</v>
          </cell>
          <cell r="M10">
            <v>10590.72</v>
          </cell>
        </row>
        <row r="11">
          <cell r="A11" t="str">
            <v>00199</v>
          </cell>
          <cell r="B11" t="str">
            <v>Meza Arana Mayra Gisela</v>
          </cell>
          <cell r="C11" t="str">
            <v>Auxiliar Administrativo</v>
          </cell>
          <cell r="D11" t="str">
            <v>Sueldos</v>
          </cell>
          <cell r="E11">
            <v>348.2</v>
          </cell>
          <cell r="F11">
            <v>10446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10446</v>
          </cell>
          <cell r="L11">
            <v>1307.92</v>
          </cell>
          <cell r="M11">
            <v>9138.08</v>
          </cell>
        </row>
        <row r="13">
          <cell r="A13" t="str">
            <v>Departamento 4104 CDE SECRETARIA GENERAL</v>
          </cell>
        </row>
        <row r="14">
          <cell r="A14" t="str">
            <v>00023</v>
          </cell>
          <cell r="B14" t="str">
            <v>Santoyo Ramos María Guadalupe</v>
          </cell>
          <cell r="C14" t="str">
            <v>Auxiliar Administrativo</v>
          </cell>
          <cell r="D14" t="str">
            <v>Sueldos</v>
          </cell>
          <cell r="E14">
            <v>235.05</v>
          </cell>
          <cell r="F14">
            <v>5641.2</v>
          </cell>
          <cell r="G14">
            <v>0</v>
          </cell>
          <cell r="H14">
            <v>0</v>
          </cell>
          <cell r="I14">
            <v>0</v>
          </cell>
          <cell r="J14">
            <v>1175.25</v>
          </cell>
          <cell r="K14">
            <v>6816.45</v>
          </cell>
          <cell r="L14">
            <v>215.53</v>
          </cell>
          <cell r="M14">
            <v>6600.92</v>
          </cell>
        </row>
        <row r="15">
          <cell r="I15">
            <v>0</v>
          </cell>
        </row>
        <row r="16">
          <cell r="A16" t="str">
            <v>Departamento 4106 CDE SECRETARIA DE ACCION ELECTORAL</v>
          </cell>
        </row>
        <row r="17">
          <cell r="A17" t="str">
            <v>00202</v>
          </cell>
          <cell r="B17" t="str">
            <v>Arciniega Oropeza Alejandra Paola</v>
          </cell>
          <cell r="C17" t="str">
            <v>Auxiliar Administrativo</v>
          </cell>
          <cell r="D17" t="str">
            <v>Sueldos</v>
          </cell>
          <cell r="E17">
            <v>305.60000000000002</v>
          </cell>
          <cell r="F17">
            <v>7640</v>
          </cell>
          <cell r="G17">
            <v>0</v>
          </cell>
          <cell r="H17">
            <v>0</v>
          </cell>
          <cell r="I17">
            <v>1528</v>
          </cell>
          <cell r="J17">
            <v>0</v>
          </cell>
          <cell r="K17">
            <v>9168</v>
          </cell>
          <cell r="L17">
            <v>1051.92</v>
          </cell>
          <cell r="M17">
            <v>8116.08</v>
          </cell>
        </row>
        <row r="18">
          <cell r="A18" t="str">
            <v>00743</v>
          </cell>
          <cell r="B18" t="str">
            <v>Martinez Macias  Norma Irene</v>
          </cell>
          <cell r="C18" t="str">
            <v>Auxiliar Administrativo</v>
          </cell>
          <cell r="D18" t="str">
            <v>Sueldos</v>
          </cell>
          <cell r="E18">
            <v>384.8</v>
          </cell>
          <cell r="F18">
            <v>11159.2</v>
          </cell>
          <cell r="G18">
            <v>0</v>
          </cell>
          <cell r="H18">
            <v>0</v>
          </cell>
          <cell r="I18">
            <v>384.8</v>
          </cell>
          <cell r="J18">
            <v>0</v>
          </cell>
          <cell r="K18">
            <v>11544</v>
          </cell>
          <cell r="L18">
            <v>1539.94</v>
          </cell>
          <cell r="M18">
            <v>10004.06</v>
          </cell>
        </row>
        <row r="20">
          <cell r="A20" t="str">
            <v>Departamento 4123 CDE SECRETARIA DE ATENCION P DISCAPACIDAD</v>
          </cell>
        </row>
        <row r="21">
          <cell r="A21" t="str">
            <v>00276</v>
          </cell>
          <cell r="B21" t="str">
            <v>Mata Avila Jesus</v>
          </cell>
          <cell r="C21" t="str">
            <v>Secretario</v>
          </cell>
          <cell r="D21" t="str">
            <v>Sueldos</v>
          </cell>
          <cell r="E21">
            <v>342.5</v>
          </cell>
          <cell r="F21">
            <v>10275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10275</v>
          </cell>
          <cell r="L21">
            <v>2518.79</v>
          </cell>
          <cell r="M21">
            <v>7756.21</v>
          </cell>
        </row>
        <row r="23">
          <cell r="A23" t="str">
            <v>Departamento 4109 CDE SECRETARIA DE COMUNICACION SOCIAL</v>
          </cell>
        </row>
        <row r="24">
          <cell r="A24" t="str">
            <v>00005</v>
          </cell>
          <cell r="B24" t="str">
            <v>Contreras García Lucila</v>
          </cell>
          <cell r="C24" t="str">
            <v>Auxiliar Administrativo</v>
          </cell>
          <cell r="D24" t="str">
            <v>Sueldos</v>
          </cell>
          <cell r="E24">
            <v>480.3</v>
          </cell>
          <cell r="F24">
            <v>14409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14409</v>
          </cell>
          <cell r="L24">
            <v>2233.1999999999998</v>
          </cell>
          <cell r="M24">
            <v>12175.8</v>
          </cell>
        </row>
        <row r="25">
          <cell r="A25" t="str">
            <v>00021</v>
          </cell>
          <cell r="B25" t="str">
            <v>Rojas Lopez Miguel Angel</v>
          </cell>
          <cell r="C25" t="str">
            <v>Auxiliar Administrativo</v>
          </cell>
          <cell r="D25" t="str">
            <v>Sueldos</v>
          </cell>
          <cell r="E25">
            <v>255.142</v>
          </cell>
          <cell r="F25">
            <v>7918.2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7918.2</v>
          </cell>
          <cell r="L25">
            <v>842.44</v>
          </cell>
          <cell r="M25">
            <v>7075.76</v>
          </cell>
        </row>
        <row r="27">
          <cell r="A27" t="str">
            <v>Departamento 4107 CDE SECRETARIA DE FINANZAS Y ADMINISTRACION</v>
          </cell>
        </row>
        <row r="28">
          <cell r="A28" t="str">
            <v>00001</v>
          </cell>
          <cell r="B28" t="str">
            <v>Andrade Padilla Daniel</v>
          </cell>
          <cell r="C28" t="str">
            <v>Auxiliar de Mantenimiento</v>
          </cell>
          <cell r="D28" t="str">
            <v>Sueldos</v>
          </cell>
          <cell r="E28">
            <v>392.25</v>
          </cell>
          <cell r="F28">
            <v>9806.25</v>
          </cell>
          <cell r="G28">
            <v>0</v>
          </cell>
          <cell r="H28">
            <v>0</v>
          </cell>
          <cell r="I28">
            <v>1961.25</v>
          </cell>
          <cell r="J28">
            <v>0</v>
          </cell>
          <cell r="K28">
            <v>11767.5</v>
          </cell>
          <cell r="L28">
            <v>3491.64</v>
          </cell>
          <cell r="M28">
            <v>8275.86</v>
          </cell>
        </row>
        <row r="29">
          <cell r="A29" t="str">
            <v>00461</v>
          </cell>
          <cell r="B29" t="str">
            <v>Borrayo De La Cruz Ericka Guillermina</v>
          </cell>
          <cell r="C29" t="str">
            <v>Intendente</v>
          </cell>
          <cell r="D29" t="str">
            <v>Sueldos</v>
          </cell>
          <cell r="E29">
            <v>172.9</v>
          </cell>
          <cell r="F29">
            <v>4668.3</v>
          </cell>
          <cell r="G29">
            <v>0</v>
          </cell>
          <cell r="H29">
            <v>0</v>
          </cell>
          <cell r="I29">
            <v>518.70000000000005</v>
          </cell>
          <cell r="J29">
            <v>0</v>
          </cell>
          <cell r="K29">
            <v>5187</v>
          </cell>
          <cell r="L29">
            <v>124.54</v>
          </cell>
          <cell r="M29">
            <v>5062.46</v>
          </cell>
        </row>
        <row r="30">
          <cell r="A30" t="str">
            <v>00003</v>
          </cell>
          <cell r="B30" t="str">
            <v>Carbajal Ruvalcaba Ma.  De Jesús</v>
          </cell>
          <cell r="C30" t="str">
            <v>Auxiliar Administrativo</v>
          </cell>
          <cell r="D30" t="str">
            <v>Sueldos</v>
          </cell>
          <cell r="E30">
            <v>172.9</v>
          </cell>
          <cell r="F30">
            <v>5187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5187</v>
          </cell>
          <cell r="L30">
            <v>143.5</v>
          </cell>
          <cell r="M30">
            <v>5043.5</v>
          </cell>
        </row>
        <row r="31">
          <cell r="A31" t="str">
            <v>00187</v>
          </cell>
          <cell r="B31" t="str">
            <v>Gallegos Negrete Rosa Elena</v>
          </cell>
          <cell r="C31" t="str">
            <v>Intendente</v>
          </cell>
          <cell r="D31" t="str">
            <v>Sueldos</v>
          </cell>
          <cell r="E31">
            <v>222</v>
          </cell>
          <cell r="F31">
            <v>6660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6660</v>
          </cell>
          <cell r="L31">
            <v>414.98</v>
          </cell>
          <cell r="M31">
            <v>6245.02</v>
          </cell>
        </row>
        <row r="32">
          <cell r="A32" t="str">
            <v>00165</v>
          </cell>
          <cell r="B32" t="str">
            <v>Gomez Dueñas Roselia</v>
          </cell>
          <cell r="C32" t="str">
            <v>Intendente</v>
          </cell>
          <cell r="D32" t="str">
            <v>Sueldos</v>
          </cell>
          <cell r="E32">
            <v>172.9</v>
          </cell>
          <cell r="F32">
            <v>5187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5187</v>
          </cell>
          <cell r="L32">
            <v>1995.39</v>
          </cell>
          <cell r="M32">
            <v>3191.6099999999997</v>
          </cell>
        </row>
        <row r="33">
          <cell r="A33" t="str">
            <v>00451</v>
          </cell>
          <cell r="B33" t="str">
            <v>Partida Ceja Francisco Javier</v>
          </cell>
          <cell r="C33" t="str">
            <v>Auxiliar de Mantenimiento</v>
          </cell>
          <cell r="D33" t="str">
            <v>Sueldos</v>
          </cell>
          <cell r="E33">
            <v>305.60000000000002</v>
          </cell>
          <cell r="F33">
            <v>9168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9168</v>
          </cell>
          <cell r="L33">
            <v>2522.25</v>
          </cell>
          <cell r="M33">
            <v>6645.75</v>
          </cell>
        </row>
        <row r="34">
          <cell r="A34" t="str">
            <v>00118</v>
          </cell>
          <cell r="B34" t="str">
            <v>Ramirez Gallegos Lorena</v>
          </cell>
          <cell r="C34" t="str">
            <v>Intendente</v>
          </cell>
          <cell r="D34" t="str">
            <v>Sueldos</v>
          </cell>
          <cell r="E34">
            <v>285</v>
          </cell>
          <cell r="F34">
            <v>8550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8550</v>
          </cell>
          <cell r="L34">
            <v>3385.48</v>
          </cell>
          <cell r="M34">
            <v>5164.5200000000004</v>
          </cell>
        </row>
        <row r="35">
          <cell r="A35" t="str">
            <v>00080</v>
          </cell>
          <cell r="B35" t="str">
            <v>Romero Romero Ingrid</v>
          </cell>
          <cell r="C35" t="str">
            <v>Auxiliar Administrativo</v>
          </cell>
          <cell r="D35" t="str">
            <v>Sueldos</v>
          </cell>
          <cell r="E35">
            <v>516.79999999999995</v>
          </cell>
          <cell r="F35">
            <v>15504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15504</v>
          </cell>
          <cell r="L35">
            <v>5928.39</v>
          </cell>
          <cell r="M35">
            <v>9575.61</v>
          </cell>
        </row>
        <row r="36">
          <cell r="A36" t="str">
            <v>00169</v>
          </cell>
          <cell r="B36" t="str">
            <v>Tovar Lopez Rogelio</v>
          </cell>
          <cell r="C36" t="str">
            <v>Encargado de Informatica</v>
          </cell>
          <cell r="D36" t="str">
            <v>Sueldos</v>
          </cell>
          <cell r="E36">
            <v>525</v>
          </cell>
          <cell r="F36">
            <v>15750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15750</v>
          </cell>
          <cell r="L36">
            <v>5274.4</v>
          </cell>
          <cell r="M36">
            <v>10475.6</v>
          </cell>
        </row>
        <row r="37">
          <cell r="A37" t="str">
            <v>00836</v>
          </cell>
          <cell r="B37" t="str">
            <v>Arredondo Zuñiga Victor Manuel</v>
          </cell>
          <cell r="C37" t="str">
            <v>Velador</v>
          </cell>
          <cell r="D37" t="str">
            <v>Sueldos</v>
          </cell>
          <cell r="E37">
            <v>212.8</v>
          </cell>
          <cell r="F37">
            <v>6384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6384</v>
          </cell>
          <cell r="L37">
            <v>377.04</v>
          </cell>
          <cell r="M37">
            <v>6006.96</v>
          </cell>
        </row>
        <row r="38">
          <cell r="A38" t="str">
            <v>00841</v>
          </cell>
          <cell r="B38" t="str">
            <v>Reyes Granada Araceli Janeth</v>
          </cell>
          <cell r="C38" t="str">
            <v>Auxiliar Contable</v>
          </cell>
          <cell r="D38" t="str">
            <v>Honorarios</v>
          </cell>
          <cell r="E38">
            <v>330.21733333333333</v>
          </cell>
          <cell r="F38">
            <v>9906.52</v>
          </cell>
          <cell r="G38" t="str">
            <v>No Aplica</v>
          </cell>
          <cell r="H38" t="str">
            <v>No Aplica</v>
          </cell>
          <cell r="I38" t="str">
            <v>No Aplica</v>
          </cell>
          <cell r="J38" t="str">
            <v>No Aplica</v>
          </cell>
          <cell r="K38">
            <v>9906.52</v>
          </cell>
          <cell r="L38">
            <v>906.52</v>
          </cell>
          <cell r="M38">
            <v>9000</v>
          </cell>
        </row>
        <row r="39">
          <cell r="A39" t="str">
            <v>00843</v>
          </cell>
          <cell r="B39" t="str">
            <v>Navarro Villa Lorena</v>
          </cell>
          <cell r="C39" t="str">
            <v>Auxiliar Contable</v>
          </cell>
          <cell r="D39" t="str">
            <v>Honorarios</v>
          </cell>
          <cell r="E39">
            <v>330.21733333333333</v>
          </cell>
          <cell r="F39">
            <v>9906.52</v>
          </cell>
          <cell r="G39" t="str">
            <v>No Aplica</v>
          </cell>
          <cell r="H39" t="str">
            <v>No Aplica</v>
          </cell>
          <cell r="I39" t="str">
            <v>No Aplica</v>
          </cell>
          <cell r="J39" t="str">
            <v>No Aplica</v>
          </cell>
          <cell r="K39">
            <v>9906.52</v>
          </cell>
          <cell r="L39">
            <v>906.52</v>
          </cell>
          <cell r="M39">
            <v>9000</v>
          </cell>
        </row>
        <row r="40">
          <cell r="A40" t="str">
            <v>00844</v>
          </cell>
          <cell r="B40" t="str">
            <v>Cuellar Hernández Rocío Elizabeth</v>
          </cell>
          <cell r="C40" t="str">
            <v>Auxiliar Contable</v>
          </cell>
          <cell r="D40" t="str">
            <v>Honorarios</v>
          </cell>
          <cell r="E40">
            <v>105.92</v>
          </cell>
          <cell r="F40">
            <v>3177.6</v>
          </cell>
          <cell r="G40" t="str">
            <v>No Aplica</v>
          </cell>
          <cell r="H40" t="str">
            <v>No Aplica</v>
          </cell>
          <cell r="I40" t="str">
            <v>No Aplica</v>
          </cell>
          <cell r="J40" t="str">
            <v>No Aplica</v>
          </cell>
          <cell r="K40">
            <v>3177.6</v>
          </cell>
          <cell r="L40">
            <v>177.6</v>
          </cell>
          <cell r="M40">
            <v>3000</v>
          </cell>
        </row>
        <row r="41">
          <cell r="A41" t="str">
            <v>00845</v>
          </cell>
          <cell r="B41" t="str">
            <v>Ortiz Gallardo Yuri Ernestina</v>
          </cell>
          <cell r="C41" t="str">
            <v>Auxiliar Contable</v>
          </cell>
          <cell r="D41" t="str">
            <v>Honorarios</v>
          </cell>
          <cell r="E41">
            <v>105.92</v>
          </cell>
          <cell r="F41">
            <v>3177.6</v>
          </cell>
          <cell r="G41" t="str">
            <v>No Aplica</v>
          </cell>
          <cell r="H41" t="str">
            <v>No Aplica</v>
          </cell>
          <cell r="I41" t="str">
            <v>No Aplica</v>
          </cell>
          <cell r="J41" t="str">
            <v>No Aplica</v>
          </cell>
          <cell r="K41">
            <v>3177.6</v>
          </cell>
          <cell r="L41">
            <v>177.6</v>
          </cell>
          <cell r="M41">
            <v>3000</v>
          </cell>
        </row>
        <row r="42">
          <cell r="A42" t="str">
            <v>00847</v>
          </cell>
          <cell r="B42" t="str">
            <v>Bueno Parra Alejandro Alfonso</v>
          </cell>
          <cell r="C42" t="str">
            <v>Auxiliar Contable</v>
          </cell>
          <cell r="D42" t="str">
            <v>Honorarios</v>
          </cell>
          <cell r="E42">
            <v>165.31</v>
          </cell>
          <cell r="F42">
            <v>4959.3</v>
          </cell>
          <cell r="G42" t="str">
            <v>No Aplica</v>
          </cell>
          <cell r="H42" t="str">
            <v>No Aplica</v>
          </cell>
          <cell r="I42" t="str">
            <v>No Aplica</v>
          </cell>
          <cell r="J42" t="str">
            <v>No Aplica</v>
          </cell>
          <cell r="K42">
            <v>4959.3</v>
          </cell>
          <cell r="L42">
            <v>293.7</v>
          </cell>
          <cell r="M42">
            <v>4665.6000000000004</v>
          </cell>
        </row>
        <row r="43">
          <cell r="A43" t="str">
            <v>00317</v>
          </cell>
          <cell r="B43" t="str">
            <v>Larios Calvario Manuel</v>
          </cell>
          <cell r="C43" t="str">
            <v>Mantenimiento</v>
          </cell>
          <cell r="D43" t="str">
            <v>Honorarios</v>
          </cell>
          <cell r="E43">
            <v>252.74299999999999</v>
          </cell>
          <cell r="F43">
            <v>7582.29</v>
          </cell>
          <cell r="G43" t="str">
            <v>No Aplica</v>
          </cell>
          <cell r="H43" t="str">
            <v>No Aplica</v>
          </cell>
          <cell r="I43" t="str">
            <v>No Aplica</v>
          </cell>
          <cell r="J43" t="str">
            <v>No Aplica</v>
          </cell>
          <cell r="K43">
            <v>7582.29</v>
          </cell>
          <cell r="L43">
            <v>582.29</v>
          </cell>
          <cell r="M43">
            <v>7000</v>
          </cell>
        </row>
        <row r="44">
          <cell r="A44" t="str">
            <v>00750</v>
          </cell>
          <cell r="B44" t="str">
            <v>Luna Medrano Cesar Alejandro</v>
          </cell>
          <cell r="C44" t="str">
            <v>Mantenimiento</v>
          </cell>
          <cell r="D44" t="str">
            <v>Honorarios</v>
          </cell>
          <cell r="E44">
            <v>330.21733333333333</v>
          </cell>
          <cell r="F44">
            <v>9906.52</v>
          </cell>
          <cell r="G44" t="str">
            <v>No Aplica</v>
          </cell>
          <cell r="H44" t="str">
            <v>No Aplica</v>
          </cell>
          <cell r="I44" t="str">
            <v>No Aplica</v>
          </cell>
          <cell r="J44" t="str">
            <v>No Aplica</v>
          </cell>
          <cell r="K44">
            <v>9906.52</v>
          </cell>
          <cell r="L44">
            <v>906.52</v>
          </cell>
          <cell r="M44">
            <v>9000</v>
          </cell>
        </row>
        <row r="46">
          <cell r="A46" t="str">
            <v>Departamento JUBILADOS</v>
          </cell>
        </row>
        <row r="47">
          <cell r="A47" t="str">
            <v>00526</v>
          </cell>
          <cell r="B47" t="str">
            <v>Delgado Valenzuela Roberto</v>
          </cell>
          <cell r="C47" t="str">
            <v>Jubilado</v>
          </cell>
          <cell r="D47" t="str">
            <v>Honorarios</v>
          </cell>
          <cell r="E47">
            <v>177.82000000000002</v>
          </cell>
          <cell r="F47">
            <v>5334.6</v>
          </cell>
          <cell r="G47" t="str">
            <v>No Aplica</v>
          </cell>
          <cell r="H47" t="str">
            <v>No Aplica</v>
          </cell>
          <cell r="I47" t="str">
            <v>No Aplica</v>
          </cell>
          <cell r="J47" t="str">
            <v>No Aplica</v>
          </cell>
          <cell r="K47">
            <v>5334.6</v>
          </cell>
          <cell r="L47">
            <v>334.6</v>
          </cell>
          <cell r="M47">
            <v>5000</v>
          </cell>
        </row>
        <row r="48">
          <cell r="A48" t="str">
            <v>00524</v>
          </cell>
          <cell r="B48" t="str">
            <v>Briseño Muñiz Jose</v>
          </cell>
          <cell r="C48" t="str">
            <v>Jubilado</v>
          </cell>
          <cell r="D48" t="str">
            <v>Honorarios</v>
          </cell>
          <cell r="E48">
            <v>77.42</v>
          </cell>
          <cell r="F48">
            <v>2322.6</v>
          </cell>
          <cell r="G48" t="str">
            <v>No Aplica</v>
          </cell>
          <cell r="H48" t="str">
            <v>No Aplica</v>
          </cell>
          <cell r="I48" t="str">
            <v>No Aplica</v>
          </cell>
          <cell r="J48" t="str">
            <v>No Aplica</v>
          </cell>
          <cell r="K48">
            <v>2322.6</v>
          </cell>
          <cell r="L48">
            <v>122.6</v>
          </cell>
          <cell r="M48">
            <v>2200</v>
          </cell>
        </row>
        <row r="49">
          <cell r="A49" t="str">
            <v>00523</v>
          </cell>
          <cell r="B49" t="str">
            <v>Beltran Heredia Jaime</v>
          </cell>
          <cell r="C49" t="str">
            <v>Jubilado</v>
          </cell>
          <cell r="D49" t="str">
            <v>Honorarios</v>
          </cell>
          <cell r="E49">
            <v>370.82800000000003</v>
          </cell>
          <cell r="F49">
            <v>11124.84</v>
          </cell>
          <cell r="G49" t="str">
            <v>No Aplica</v>
          </cell>
          <cell r="H49" t="str">
            <v>No Aplica</v>
          </cell>
          <cell r="I49" t="str">
            <v>No Aplica</v>
          </cell>
          <cell r="J49" t="str">
            <v>No Aplica</v>
          </cell>
          <cell r="K49">
            <v>11124.84</v>
          </cell>
          <cell r="L49">
            <v>1124.8399999999999</v>
          </cell>
          <cell r="M49">
            <v>10000</v>
          </cell>
        </row>
        <row r="50">
          <cell r="A50" t="str">
            <v>00536</v>
          </cell>
          <cell r="B50" t="str">
            <v>Negrete Naranjo Francisco</v>
          </cell>
          <cell r="C50" t="str">
            <v>Jubilado</v>
          </cell>
          <cell r="D50" t="str">
            <v>Honorarios</v>
          </cell>
          <cell r="E50">
            <v>159.33333333333334</v>
          </cell>
          <cell r="F50">
            <v>4780</v>
          </cell>
          <cell r="G50" t="str">
            <v>No Aplica</v>
          </cell>
          <cell r="H50" t="str">
            <v>No Aplica</v>
          </cell>
          <cell r="I50" t="str">
            <v>No Aplica</v>
          </cell>
          <cell r="J50" t="str">
            <v>No Aplica</v>
          </cell>
          <cell r="K50">
            <v>4780</v>
          </cell>
          <cell r="L50">
            <v>280</v>
          </cell>
          <cell r="M50">
            <v>4500</v>
          </cell>
        </row>
        <row r="51">
          <cell r="A51" t="str">
            <v>00538</v>
          </cell>
          <cell r="B51" t="str">
            <v>Rodriguez Ramirez Magdaleno</v>
          </cell>
          <cell r="C51" t="str">
            <v>Jubilado</v>
          </cell>
          <cell r="D51" t="str">
            <v>Honorarios</v>
          </cell>
          <cell r="E51">
            <v>98.789999999999992</v>
          </cell>
          <cell r="F51">
            <v>2963.7</v>
          </cell>
          <cell r="G51" t="str">
            <v>No Aplica</v>
          </cell>
          <cell r="H51" t="str">
            <v>No Aplica</v>
          </cell>
          <cell r="I51" t="str">
            <v>No Aplica</v>
          </cell>
          <cell r="J51" t="str">
            <v>No Aplica</v>
          </cell>
          <cell r="K51">
            <v>2963.7</v>
          </cell>
          <cell r="L51">
            <v>163.69999999999999</v>
          </cell>
          <cell r="M51">
            <v>2800</v>
          </cell>
        </row>
        <row r="52">
          <cell r="A52" t="str">
            <v>00540</v>
          </cell>
          <cell r="B52" t="str">
            <v>Santillan Gonzalez Maria De La Paz</v>
          </cell>
          <cell r="C52" t="str">
            <v>Jubilado</v>
          </cell>
          <cell r="D52" t="str">
            <v>Honorarios</v>
          </cell>
          <cell r="E52">
            <v>105.91000000000001</v>
          </cell>
          <cell r="F52">
            <v>3177.3</v>
          </cell>
          <cell r="G52" t="str">
            <v>No Aplica</v>
          </cell>
          <cell r="H52" t="str">
            <v>No Aplica</v>
          </cell>
          <cell r="I52" t="str">
            <v>No Aplica</v>
          </cell>
          <cell r="J52" t="str">
            <v>No Aplica</v>
          </cell>
          <cell r="K52">
            <v>3177.3</v>
          </cell>
          <cell r="L52">
            <v>177.3</v>
          </cell>
          <cell r="M52">
            <v>3000</v>
          </cell>
        </row>
        <row r="54">
          <cell r="A54" t="str">
            <v>Departamento 4105 CDE SECRETARIA DE ORGANIZACION</v>
          </cell>
        </row>
        <row r="55">
          <cell r="A55" t="str">
            <v>00517</v>
          </cell>
          <cell r="B55" t="str">
            <v>Alvarado Rojas Mayra Alejandra</v>
          </cell>
          <cell r="C55" t="str">
            <v>Auxiliar Administrativo</v>
          </cell>
          <cell r="D55" t="str">
            <v>Sueldos</v>
          </cell>
          <cell r="E55">
            <v>164.33500000000001</v>
          </cell>
          <cell r="F55">
            <v>6430.5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6430.5</v>
          </cell>
          <cell r="L55">
            <v>2887.23</v>
          </cell>
          <cell r="M55">
            <v>3543.27</v>
          </cell>
        </row>
        <row r="56">
          <cell r="A56" t="str">
            <v>00158</v>
          </cell>
          <cell r="B56" t="str">
            <v>Melendez Quezada Owen Mario</v>
          </cell>
          <cell r="C56" t="str">
            <v>Auxiliar Administrativo</v>
          </cell>
          <cell r="D56" t="str">
            <v>Sueldos</v>
          </cell>
          <cell r="E56">
            <v>305.60000000000002</v>
          </cell>
          <cell r="F56">
            <v>9168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9168</v>
          </cell>
          <cell r="L56">
            <v>2016.76</v>
          </cell>
          <cell r="M56">
            <v>7151.24</v>
          </cell>
        </row>
        <row r="57">
          <cell r="A57" t="str">
            <v>00397</v>
          </cell>
          <cell r="B57" t="str">
            <v>Ortiz Mora Jose Alberto</v>
          </cell>
          <cell r="C57" t="str">
            <v>Auxiliar Administrativo</v>
          </cell>
          <cell r="D57" t="str">
            <v>Honorarios</v>
          </cell>
          <cell r="E57">
            <v>454.54233333333337</v>
          </cell>
          <cell r="F57">
            <v>13636.27</v>
          </cell>
          <cell r="G57" t="str">
            <v>No Aplica</v>
          </cell>
          <cell r="H57" t="str">
            <v>No Aplica</v>
          </cell>
          <cell r="I57" t="str">
            <v>No Aplica</v>
          </cell>
          <cell r="J57" t="str">
            <v>No Aplica</v>
          </cell>
          <cell r="K57">
            <v>13636.27</v>
          </cell>
          <cell r="L57">
            <v>1636.27</v>
          </cell>
          <cell r="M57">
            <v>12000</v>
          </cell>
        </row>
        <row r="59">
          <cell r="A59" t="str">
            <v>Departamento 4110 CDE SECRETARIA JURIDICA Y DE TRANSPARENCIA</v>
          </cell>
        </row>
        <row r="60">
          <cell r="A60" t="str">
            <v>00195</v>
          </cell>
          <cell r="B60" t="str">
            <v>Murguia Escobedo Sandra Buenaventura</v>
          </cell>
          <cell r="C60" t="str">
            <v>Abogada</v>
          </cell>
          <cell r="D60" t="str">
            <v>Sueldos</v>
          </cell>
          <cell r="E60">
            <v>263.94</v>
          </cell>
          <cell r="F60">
            <v>7918.2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7918.2</v>
          </cell>
          <cell r="L60">
            <v>842.44</v>
          </cell>
          <cell r="M60">
            <v>7075.76</v>
          </cell>
        </row>
        <row r="61">
          <cell r="A61" t="str">
            <v>00561</v>
          </cell>
          <cell r="B61" t="str">
            <v>Leon Guzman Maribel</v>
          </cell>
          <cell r="C61" t="str">
            <v>Abogada</v>
          </cell>
          <cell r="D61" t="str">
            <v>Honorarios</v>
          </cell>
          <cell r="E61">
            <v>581.70399999999995</v>
          </cell>
          <cell r="F61">
            <v>17451.12</v>
          </cell>
          <cell r="G61" t="str">
            <v>No Aplica</v>
          </cell>
          <cell r="H61" t="str">
            <v>No Aplica</v>
          </cell>
          <cell r="I61" t="str">
            <v>No Aplica</v>
          </cell>
          <cell r="J61" t="str">
            <v>No Aplica</v>
          </cell>
          <cell r="K61">
            <v>17451.12</v>
          </cell>
          <cell r="L61">
            <v>2451.12</v>
          </cell>
          <cell r="M61">
            <v>15000</v>
          </cell>
        </row>
        <row r="63">
          <cell r="A63" t="str">
            <v>Departamento 4117 CDE COMISION DE JUSTICIA PARTIDARIA</v>
          </cell>
        </row>
        <row r="64">
          <cell r="A64" t="str">
            <v>00071</v>
          </cell>
          <cell r="B64" t="str">
            <v>Huerta Gomez Elizabeth</v>
          </cell>
          <cell r="C64" t="str">
            <v>Coordinador</v>
          </cell>
          <cell r="D64" t="str">
            <v>Sueldos</v>
          </cell>
          <cell r="E64">
            <v>436.25</v>
          </cell>
          <cell r="F64">
            <v>13087.5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13087.5</v>
          </cell>
          <cell r="L64">
            <v>5736.4</v>
          </cell>
          <cell r="M64">
            <v>7351.1</v>
          </cell>
        </row>
        <row r="66">
          <cell r="A66" t="str">
            <v>Departamento 4118 CDE COMISION ESTATAL DE PROCESOS INTERNOS</v>
          </cell>
        </row>
        <row r="67">
          <cell r="A67" t="str">
            <v>00042</v>
          </cell>
          <cell r="B67" t="str">
            <v>Muciño Velazquez Erika Viviana</v>
          </cell>
          <cell r="C67" t="str">
            <v>Auxiliar Administrativo</v>
          </cell>
          <cell r="D67" t="str">
            <v>Sueldos</v>
          </cell>
          <cell r="E67">
            <v>326.69</v>
          </cell>
          <cell r="F67">
            <v>9800.7000000000007</v>
          </cell>
          <cell r="G67">
            <v>0</v>
          </cell>
          <cell r="H67">
            <v>0</v>
          </cell>
          <cell r="I67">
            <v>0</v>
          </cell>
          <cell r="J67">
            <v>2000</v>
          </cell>
          <cell r="K67">
            <v>11800.7</v>
          </cell>
          <cell r="L67">
            <v>1564.36</v>
          </cell>
          <cell r="M67">
            <v>10236.34</v>
          </cell>
        </row>
        <row r="69">
          <cell r="A69" t="str">
            <v>Departamento 9114 INSTITUTO REYES HEROLES</v>
          </cell>
        </row>
        <row r="70">
          <cell r="A70" t="str">
            <v>00093</v>
          </cell>
          <cell r="B70" t="str">
            <v>Hernandez Virgen Veronica</v>
          </cell>
          <cell r="C70" t="str">
            <v>Auxiliar Administrativo</v>
          </cell>
          <cell r="D70" t="str">
            <v>Sueldos</v>
          </cell>
          <cell r="E70">
            <v>305.60000000000002</v>
          </cell>
          <cell r="F70">
            <v>9168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9168</v>
          </cell>
          <cell r="L70">
            <v>1051.92</v>
          </cell>
          <cell r="M70">
            <v>8116.08</v>
          </cell>
        </row>
        <row r="72">
          <cell r="A72" t="str">
            <v>Departamento 4301 SECT MOVIMIENTO TERRITORIAL</v>
          </cell>
        </row>
        <row r="73">
          <cell r="A73" t="str">
            <v>00015</v>
          </cell>
          <cell r="B73" t="str">
            <v>López Hueso Tayde Lucina</v>
          </cell>
          <cell r="C73" t="str">
            <v>Auxiliar Administrativo</v>
          </cell>
          <cell r="D73" t="str">
            <v>Sueldos</v>
          </cell>
          <cell r="E73">
            <v>480.3</v>
          </cell>
          <cell r="F73">
            <v>14409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14409</v>
          </cell>
          <cell r="L73">
            <v>6022.14</v>
          </cell>
          <cell r="M73">
            <v>8386.86</v>
          </cell>
        </row>
        <row r="75">
          <cell r="A75" t="str">
            <v>Departamento 4303 SECT FRENTE JUVENIL REVOLUCIONARIO</v>
          </cell>
        </row>
        <row r="76">
          <cell r="A76" t="str">
            <v>00755</v>
          </cell>
          <cell r="B76" t="str">
            <v>Chavez Mora Jesus Armando</v>
          </cell>
          <cell r="C76" t="str">
            <v>Auxiliar Administrativo</v>
          </cell>
          <cell r="D76" t="str">
            <v>Honorarios</v>
          </cell>
          <cell r="E76">
            <v>141.53933333333333</v>
          </cell>
          <cell r="F76">
            <v>4246.18</v>
          </cell>
          <cell r="G76" t="str">
            <v>No Aplica</v>
          </cell>
          <cell r="H76" t="str">
            <v>No Aplica</v>
          </cell>
          <cell r="I76" t="str">
            <v>No Aplica</v>
          </cell>
          <cell r="J76" t="str">
            <v>No Aplica</v>
          </cell>
          <cell r="K76">
            <v>4246.18</v>
          </cell>
          <cell r="L76">
            <v>246.18</v>
          </cell>
          <cell r="M76">
            <v>4000.0000000000005</v>
          </cell>
        </row>
        <row r="78">
          <cell r="A78" t="str">
            <v>Departamento 4304 SECT UNIDAD REVOLUCIONARIA</v>
          </cell>
        </row>
        <row r="79">
          <cell r="A79" t="str">
            <v>00529</v>
          </cell>
          <cell r="B79" t="str">
            <v>Flores Diaz Maria De La Luz</v>
          </cell>
          <cell r="C79" t="str">
            <v>Auxiliar Administrativo</v>
          </cell>
          <cell r="D79" t="str">
            <v>Honorarios</v>
          </cell>
          <cell r="E79">
            <v>141.53</v>
          </cell>
          <cell r="F79">
            <v>4245.8999999999996</v>
          </cell>
          <cell r="G79" t="str">
            <v>No Aplica</v>
          </cell>
          <cell r="H79" t="str">
            <v>No Aplica</v>
          </cell>
          <cell r="I79" t="str">
            <v>No Aplica</v>
          </cell>
          <cell r="J79" t="str">
            <v>No Aplica</v>
          </cell>
          <cell r="K79">
            <v>4245.8999999999996</v>
          </cell>
          <cell r="L79">
            <v>245.9</v>
          </cell>
          <cell r="M79">
            <v>3999.9999999999995</v>
          </cell>
        </row>
        <row r="81">
          <cell r="A81" t="str">
            <v>Departamento 4501 ORG CNC</v>
          </cell>
        </row>
        <row r="82">
          <cell r="A82" t="str">
            <v>00156</v>
          </cell>
          <cell r="B82" t="str">
            <v>Carrillo Carrillo Sandra Luz</v>
          </cell>
          <cell r="C82" t="str">
            <v>Auxiliar Administrativo</v>
          </cell>
          <cell r="D82" t="str">
            <v>Sueldos</v>
          </cell>
          <cell r="E82">
            <v>263.94</v>
          </cell>
          <cell r="F82">
            <v>7918.2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7918.2</v>
          </cell>
          <cell r="L82">
            <v>842.4</v>
          </cell>
          <cell r="M82">
            <v>7075.8</v>
          </cell>
        </row>
        <row r="83">
          <cell r="A83" t="str">
            <v>00091</v>
          </cell>
          <cell r="B83" t="str">
            <v>Gonzalez Hernandez Javier</v>
          </cell>
          <cell r="C83" t="str">
            <v>Auxiliar Administrativo</v>
          </cell>
          <cell r="D83" t="str">
            <v>Sueldos</v>
          </cell>
          <cell r="E83">
            <v>102.68</v>
          </cell>
          <cell r="F83">
            <v>3080.4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3080.4</v>
          </cell>
          <cell r="L83">
            <v>-229.7</v>
          </cell>
          <cell r="M83">
            <v>3310.1</v>
          </cell>
        </row>
        <row r="84">
          <cell r="A84" t="str">
            <v>00096</v>
          </cell>
          <cell r="B84" t="str">
            <v>Sanchez Sanchez Micaela</v>
          </cell>
          <cell r="C84" t="str">
            <v>Intendente</v>
          </cell>
          <cell r="D84" t="str">
            <v>Sueldos</v>
          </cell>
          <cell r="E84">
            <v>116.93</v>
          </cell>
          <cell r="F84">
            <v>3507.9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3507.9</v>
          </cell>
          <cell r="L84">
            <v>-82.1</v>
          </cell>
          <cell r="M84">
            <v>3590</v>
          </cell>
        </row>
        <row r="85">
          <cell r="A85" t="str">
            <v>00614</v>
          </cell>
          <cell r="B85" t="str">
            <v>Gonzalez Vizcaino Maria Lucia</v>
          </cell>
          <cell r="C85" t="str">
            <v>Auxiliar Administrativo</v>
          </cell>
          <cell r="D85" t="str">
            <v>Honorarios</v>
          </cell>
          <cell r="E85">
            <v>370.35999999999996</v>
          </cell>
          <cell r="F85">
            <v>11110.8</v>
          </cell>
          <cell r="G85" t="str">
            <v>No Aplica</v>
          </cell>
          <cell r="H85" t="str">
            <v>No Aplica</v>
          </cell>
          <cell r="I85" t="str">
            <v>No Aplica</v>
          </cell>
          <cell r="J85" t="str">
            <v>No Aplica</v>
          </cell>
          <cell r="K85">
            <v>11110.8</v>
          </cell>
          <cell r="L85">
            <v>1122.33</v>
          </cell>
          <cell r="M85">
            <v>9988.4699999999993</v>
          </cell>
        </row>
        <row r="86">
          <cell r="A86" t="str">
            <v>00830</v>
          </cell>
          <cell r="B86" t="str">
            <v>Chavira Vargas Jose Trinidad</v>
          </cell>
          <cell r="C86" t="str">
            <v>Auxiliar Administrativo</v>
          </cell>
          <cell r="D86" t="str">
            <v>Honorarios</v>
          </cell>
          <cell r="E86">
            <v>290.52933333333328</v>
          </cell>
          <cell r="F86">
            <v>8715.8799999999992</v>
          </cell>
          <cell r="G86" t="str">
            <v>No Aplica</v>
          </cell>
          <cell r="H86" t="str">
            <v>No Aplica</v>
          </cell>
          <cell r="I86" t="str">
            <v>No Aplica</v>
          </cell>
          <cell r="J86" t="str">
            <v>No Aplica</v>
          </cell>
          <cell r="K86">
            <v>8715.8799999999992</v>
          </cell>
          <cell r="L86">
            <v>715.88</v>
          </cell>
          <cell r="M86">
            <v>7999.9999999999991</v>
          </cell>
        </row>
        <row r="88">
          <cell r="A88" t="str">
            <v>Departamento 4502 ORG CNOP</v>
          </cell>
        </row>
        <row r="89">
          <cell r="A89" t="str">
            <v>00781</v>
          </cell>
          <cell r="B89" t="str">
            <v>Hernandez Diaz Genesis</v>
          </cell>
          <cell r="C89" t="str">
            <v>Auxiliar Administrativo</v>
          </cell>
          <cell r="D89" t="str">
            <v>Sueldos</v>
          </cell>
          <cell r="E89">
            <v>212.8</v>
          </cell>
          <cell r="F89">
            <v>6384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6384</v>
          </cell>
          <cell r="L89">
            <v>377.04</v>
          </cell>
          <cell r="M89">
            <v>6006.96</v>
          </cell>
        </row>
        <row r="91">
          <cell r="A91" t="str">
            <v>Departamento 4741 COM MUN GUADALAJARA</v>
          </cell>
        </row>
        <row r="92">
          <cell r="A92" t="str">
            <v>00164</v>
          </cell>
          <cell r="B92" t="str">
            <v>Rodriguez Rodriguez Jose Luis</v>
          </cell>
          <cell r="C92" t="str">
            <v>Velador</v>
          </cell>
          <cell r="D92" t="str">
            <v>Sueldos</v>
          </cell>
          <cell r="E92">
            <v>157.44999999999999</v>
          </cell>
          <cell r="F92">
            <v>4723.5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4723.5</v>
          </cell>
          <cell r="L92">
            <v>85.84</v>
          </cell>
          <cell r="M92">
            <v>4637.66</v>
          </cell>
        </row>
        <row r="93">
          <cell r="A93" t="str">
            <v>00294</v>
          </cell>
          <cell r="B93" t="str">
            <v>Hernandez Rangel Jose Guadalupe</v>
          </cell>
          <cell r="C93" t="str">
            <v>Auxiliar Administrativo</v>
          </cell>
          <cell r="D93" t="str">
            <v>Honorarios</v>
          </cell>
          <cell r="E93">
            <v>200</v>
          </cell>
          <cell r="F93">
            <v>6000</v>
          </cell>
          <cell r="G93" t="str">
            <v>No Aplica</v>
          </cell>
          <cell r="H93" t="str">
            <v>No Aplica</v>
          </cell>
          <cell r="I93" t="str">
            <v>No Aplica</v>
          </cell>
          <cell r="J93" t="str">
            <v>No Aplica</v>
          </cell>
          <cell r="K93">
            <v>6000</v>
          </cell>
          <cell r="L93">
            <v>406.9</v>
          </cell>
          <cell r="M93">
            <v>5593.1</v>
          </cell>
        </row>
        <row r="95">
          <cell r="A95" t="str">
            <v>Departamento 67 CM MUN ZAPOPAN</v>
          </cell>
        </row>
        <row r="96">
          <cell r="A96" t="str">
            <v>00842</v>
          </cell>
          <cell r="B96" t="str">
            <v>Becerra Iñiguez Julio Ricardo</v>
          </cell>
          <cell r="C96" t="str">
            <v>Auxiliar Administrativo</v>
          </cell>
          <cell r="D96" t="str">
            <v>Honorarios</v>
          </cell>
          <cell r="E96">
            <v>105.92</v>
          </cell>
          <cell r="F96">
            <v>3177.6</v>
          </cell>
          <cell r="G96" t="str">
            <v>No Aplica</v>
          </cell>
          <cell r="H96" t="str">
            <v>No Aplica</v>
          </cell>
          <cell r="I96" t="str">
            <v>No Aplica</v>
          </cell>
          <cell r="J96" t="str">
            <v>No Aplica</v>
          </cell>
          <cell r="K96">
            <v>3177.6</v>
          </cell>
          <cell r="L96">
            <v>177.6</v>
          </cell>
          <cell r="M96">
            <v>3000</v>
          </cell>
        </row>
        <row r="98">
          <cell r="A98" t="str">
            <v>Departamento 117 CM MUN CAÑADA DE OBREGON</v>
          </cell>
        </row>
        <row r="100">
          <cell r="A100" t="str">
            <v>Departamento 4221 COM MUN TONALA</v>
          </cell>
        </row>
        <row r="102">
          <cell r="A102" t="str">
            <v>Departamento 4794 COM MUN TEPATITLAN DE MORELOS</v>
          </cell>
        </row>
        <row r="103">
          <cell r="A103" t="str">
            <v>00279</v>
          </cell>
          <cell r="B103" t="str">
            <v>Bravo Garcia Andrea Nallely</v>
          </cell>
          <cell r="C103" t="str">
            <v>Auxiliar Administrativo</v>
          </cell>
          <cell r="D103" t="str">
            <v>Sueldos</v>
          </cell>
          <cell r="E103">
            <v>148.6</v>
          </cell>
          <cell r="F103">
            <v>4458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4458</v>
          </cell>
          <cell r="L103">
            <v>32.56</v>
          </cell>
          <cell r="M103">
            <v>4425.4399999999996</v>
          </cell>
        </row>
        <row r="105">
          <cell r="A105" t="str">
            <v>Departamento 4799 COM MUN TLAQUEPAQUE</v>
          </cell>
        </row>
        <row r="106">
          <cell r="A106" t="str">
            <v>00846</v>
          </cell>
          <cell r="B106" t="str">
            <v>Gonzalez Real Blanca Lucero</v>
          </cell>
          <cell r="C106" t="str">
            <v>Auxiliar Administrativo</v>
          </cell>
          <cell r="D106" t="str">
            <v>Honorarios</v>
          </cell>
          <cell r="E106">
            <v>124.8</v>
          </cell>
          <cell r="F106">
            <v>3744</v>
          </cell>
          <cell r="G106" t="str">
            <v>No Aplica</v>
          </cell>
          <cell r="H106" t="str">
            <v>No Aplica</v>
          </cell>
          <cell r="I106" t="str">
            <v>No Aplica</v>
          </cell>
          <cell r="J106" t="str">
            <v>No Aplica</v>
          </cell>
          <cell r="K106">
            <v>3744</v>
          </cell>
          <cell r="L106">
            <v>214.04</v>
          </cell>
          <cell r="M106">
            <v>3529.96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3"/>
  <sheetViews>
    <sheetView showGridLines="0" tabSelected="1" zoomScale="96" zoomScaleNormal="96" workbookViewId="0">
      <pane ySplit="6" topLeftCell="A94" activePane="bottomLeft" state="frozen"/>
      <selection pane="bottomLeft" activeCell="A4" sqref="A4"/>
    </sheetView>
  </sheetViews>
  <sheetFormatPr baseColWidth="10" defaultRowHeight="14.25" x14ac:dyDescent="0.25"/>
  <cols>
    <col min="1" max="1" width="14.7109375" style="23" customWidth="1"/>
    <col min="2" max="2" width="46.42578125" style="7" bestFit="1" customWidth="1"/>
    <col min="3" max="3" width="42" style="2" bestFit="1" customWidth="1"/>
    <col min="4" max="4" width="18.42578125" style="2" bestFit="1" customWidth="1"/>
    <col min="5" max="5" width="17.5703125" style="26" customWidth="1"/>
    <col min="6" max="6" width="16.7109375" style="26" customWidth="1"/>
    <col min="7" max="7" width="16.5703125" style="26" customWidth="1"/>
    <col min="8" max="8" width="13.28515625" style="1" bestFit="1" customWidth="1"/>
    <col min="9" max="16384" width="11.42578125" style="1"/>
  </cols>
  <sheetData>
    <row r="1" spans="1:9" ht="30" x14ac:dyDescent="0.25">
      <c r="A1" s="30" t="s">
        <v>149</v>
      </c>
      <c r="B1" s="30"/>
      <c r="C1" s="30"/>
      <c r="D1" s="30"/>
      <c r="E1" s="30"/>
      <c r="F1" s="30"/>
      <c r="G1" s="30"/>
    </row>
    <row r="2" spans="1:9" ht="30" x14ac:dyDescent="0.25">
      <c r="A2" s="31" t="s">
        <v>0</v>
      </c>
      <c r="B2" s="31"/>
      <c r="C2" s="31"/>
      <c r="D2" s="31"/>
      <c r="E2" s="31"/>
      <c r="F2" s="31"/>
      <c r="G2" s="31"/>
    </row>
    <row r="3" spans="1:9" ht="30" x14ac:dyDescent="0.25">
      <c r="A3" s="32" t="s">
        <v>155</v>
      </c>
      <c r="B3" s="32"/>
      <c r="C3" s="33"/>
      <c r="D3" s="33"/>
      <c r="E3" s="33"/>
      <c r="F3" s="33"/>
      <c r="G3" s="33"/>
    </row>
    <row r="4" spans="1:9" ht="11.25" customHeight="1" x14ac:dyDescent="0.25">
      <c r="A4" s="29"/>
      <c r="B4" s="29"/>
      <c r="C4" s="29"/>
      <c r="D4" s="29"/>
      <c r="E4" s="29"/>
      <c r="F4" s="29"/>
      <c r="G4" s="29"/>
    </row>
    <row r="5" spans="1:9" ht="15" customHeight="1" x14ac:dyDescent="0.25">
      <c r="A5" s="34" t="s">
        <v>1</v>
      </c>
      <c r="B5" s="35" t="s">
        <v>2</v>
      </c>
      <c r="C5" s="35" t="s">
        <v>3</v>
      </c>
      <c r="D5" s="35" t="s">
        <v>4</v>
      </c>
      <c r="E5" s="36" t="s">
        <v>5</v>
      </c>
      <c r="F5" s="36" t="s">
        <v>6</v>
      </c>
      <c r="G5" s="36" t="s">
        <v>7</v>
      </c>
    </row>
    <row r="6" spans="1:9" s="2" customFormat="1" ht="47.25" customHeight="1" x14ac:dyDescent="0.25">
      <c r="A6" s="34"/>
      <c r="B6" s="35"/>
      <c r="C6" s="35"/>
      <c r="D6" s="35"/>
      <c r="E6" s="37"/>
      <c r="F6" s="37"/>
      <c r="G6" s="37"/>
    </row>
    <row r="7" spans="1:9" s="7" customFormat="1" ht="17.25" customHeight="1" x14ac:dyDescent="0.25">
      <c r="A7" s="3" t="s">
        <v>8</v>
      </c>
      <c r="B7" s="4"/>
      <c r="C7" s="5"/>
      <c r="D7" s="5"/>
      <c r="E7" s="6"/>
      <c r="F7" s="6"/>
      <c r="G7" s="6"/>
    </row>
    <row r="8" spans="1:9" s="7" customFormat="1" ht="10.5" customHeight="1" x14ac:dyDescent="0.25">
      <c r="A8" s="8" t="s">
        <v>9</v>
      </c>
      <c r="B8" s="9" t="s">
        <v>10</v>
      </c>
      <c r="C8" s="10" t="s">
        <v>11</v>
      </c>
      <c r="D8" s="10" t="s">
        <v>12</v>
      </c>
      <c r="E8" s="11">
        <f>VLOOKUP($A8,[2]Agosto!$A$8:$M$106,11,0)</f>
        <v>11767.5</v>
      </c>
      <c r="F8" s="11">
        <f>VLOOKUP($A8,[2]Agosto!$A$8:$M$106,12,0)</f>
        <v>1587.14</v>
      </c>
      <c r="G8" s="11">
        <f>VLOOKUP($A8,[2]Agosto!$A$8:$M$106,13,0)</f>
        <v>10180.36</v>
      </c>
      <c r="H8" s="12"/>
      <c r="I8" s="12"/>
    </row>
    <row r="9" spans="1:9" s="7" customFormat="1" ht="10.5" customHeight="1" x14ac:dyDescent="0.25">
      <c r="A9" s="8" t="s">
        <v>13</v>
      </c>
      <c r="B9" s="9" t="s">
        <v>14</v>
      </c>
      <c r="C9" s="10" t="s">
        <v>11</v>
      </c>
      <c r="D9" s="10" t="s">
        <v>12</v>
      </c>
      <c r="E9" s="11">
        <f>VLOOKUP($A9,[2]Agosto!$A$8:$M$106,11,0)</f>
        <v>10446</v>
      </c>
      <c r="F9" s="11">
        <f>VLOOKUP($A9,[2]Agosto!$A$8:$M$106,12,0)</f>
        <v>5016.9799999999996</v>
      </c>
      <c r="G9" s="11">
        <f>VLOOKUP($A9,[2]Agosto!$A$8:$M$106,13,0)</f>
        <v>5429.02</v>
      </c>
      <c r="H9" s="12"/>
      <c r="I9" s="12"/>
    </row>
    <row r="10" spans="1:9" s="7" customFormat="1" ht="10.5" customHeight="1" x14ac:dyDescent="0.25">
      <c r="A10" s="8" t="s">
        <v>15</v>
      </c>
      <c r="B10" s="9" t="s">
        <v>16</v>
      </c>
      <c r="C10" s="10" t="s">
        <v>11</v>
      </c>
      <c r="D10" s="10" t="s">
        <v>12</v>
      </c>
      <c r="E10" s="11">
        <f>VLOOKUP($A10,[2]Agosto!$A$8:$M$106,11,0)</f>
        <v>12287.5</v>
      </c>
      <c r="F10" s="11">
        <f>VLOOKUP($A10,[2]Agosto!$A$8:$M$106,12,0)</f>
        <v>1696.78</v>
      </c>
      <c r="G10" s="11">
        <f>VLOOKUP($A10,[2]Agosto!$A$8:$M$106,13,0)</f>
        <v>10590.72</v>
      </c>
      <c r="H10" s="12"/>
      <c r="I10" s="12"/>
    </row>
    <row r="11" spans="1:9" s="7" customFormat="1" ht="10.5" customHeight="1" x14ac:dyDescent="0.25">
      <c r="A11" s="8" t="s">
        <v>17</v>
      </c>
      <c r="B11" s="9" t="s">
        <v>18</v>
      </c>
      <c r="C11" s="10" t="s">
        <v>11</v>
      </c>
      <c r="D11" s="10" t="s">
        <v>12</v>
      </c>
      <c r="E11" s="11">
        <f>VLOOKUP($A11,[2]Agosto!$A$8:$M$106,11,0)</f>
        <v>10446</v>
      </c>
      <c r="F11" s="11">
        <f>VLOOKUP($A11,[2]Agosto!$A$8:$M$106,12,0)</f>
        <v>1307.92</v>
      </c>
      <c r="G11" s="11">
        <f>VLOOKUP($A11,[2]Agosto!$A$8:$M$106,13,0)</f>
        <v>9138.08</v>
      </c>
      <c r="H11" s="12"/>
      <c r="I11" s="12"/>
    </row>
    <row r="12" spans="1:9" s="7" customFormat="1" ht="10.5" customHeight="1" x14ac:dyDescent="0.25">
      <c r="A12" s="8"/>
      <c r="B12" s="13"/>
      <c r="C12" s="10"/>
      <c r="D12" s="10"/>
      <c r="E12" s="11"/>
      <c r="F12" s="11"/>
      <c r="G12" s="11"/>
    </row>
    <row r="13" spans="1:9" s="7" customFormat="1" ht="17.25" customHeight="1" x14ac:dyDescent="0.25">
      <c r="A13" s="3" t="s">
        <v>19</v>
      </c>
      <c r="B13" s="4"/>
      <c r="C13" s="5"/>
      <c r="D13" s="5"/>
      <c r="E13" s="6"/>
      <c r="F13" s="6"/>
      <c r="G13" s="6"/>
    </row>
    <row r="14" spans="1:9" s="7" customFormat="1" ht="10.5" customHeight="1" x14ac:dyDescent="0.25">
      <c r="A14" s="8" t="s">
        <v>20</v>
      </c>
      <c r="B14" s="9" t="s">
        <v>21</v>
      </c>
      <c r="C14" s="10" t="s">
        <v>11</v>
      </c>
      <c r="D14" s="10" t="s">
        <v>12</v>
      </c>
      <c r="E14" s="11">
        <f>VLOOKUP($A14,[2]Agosto!$A$8:$M$106,11,0)</f>
        <v>6816.45</v>
      </c>
      <c r="F14" s="11">
        <f>VLOOKUP($A14,[2]Agosto!$A$8:$M$106,12,0)</f>
        <v>215.53</v>
      </c>
      <c r="G14" s="11">
        <f>VLOOKUP($A14,[2]Agosto!$A$8:$M$106,13,0)</f>
        <v>6600.92</v>
      </c>
      <c r="H14" s="12"/>
      <c r="I14" s="12"/>
    </row>
    <row r="15" spans="1:9" s="7" customFormat="1" ht="10.5" customHeight="1" x14ac:dyDescent="0.25">
      <c r="A15" s="8"/>
      <c r="B15" s="13"/>
      <c r="C15" s="10"/>
      <c r="D15" s="10"/>
      <c r="E15" s="11"/>
      <c r="F15" s="11"/>
      <c r="G15" s="11"/>
    </row>
    <row r="16" spans="1:9" s="7" customFormat="1" ht="17.25" customHeight="1" x14ac:dyDescent="0.25">
      <c r="A16" s="3" t="s">
        <v>22</v>
      </c>
      <c r="B16" s="4"/>
      <c r="C16" s="5"/>
      <c r="D16" s="5"/>
      <c r="E16" s="6"/>
      <c r="F16" s="6"/>
      <c r="G16" s="6"/>
    </row>
    <row r="17" spans="1:9" s="7" customFormat="1" ht="10.5" customHeight="1" x14ac:dyDescent="0.25">
      <c r="A17" s="8" t="s">
        <v>23</v>
      </c>
      <c r="B17" s="9" t="s">
        <v>24</v>
      </c>
      <c r="C17" s="10" t="s">
        <v>11</v>
      </c>
      <c r="D17" s="10" t="s">
        <v>12</v>
      </c>
      <c r="E17" s="11">
        <f>VLOOKUP($A17,[2]Agosto!$A$8:$M$106,11,0)</f>
        <v>9168</v>
      </c>
      <c r="F17" s="11">
        <f>VLOOKUP($A17,[2]Agosto!$A$8:$M$106,12,0)</f>
        <v>1051.92</v>
      </c>
      <c r="G17" s="11">
        <f>VLOOKUP($A17,[2]Agosto!$A$8:$M$106,13,0)</f>
        <v>8116.08</v>
      </c>
      <c r="H17" s="12"/>
      <c r="I17" s="12"/>
    </row>
    <row r="18" spans="1:9" s="7" customFormat="1" ht="10.5" customHeight="1" x14ac:dyDescent="0.25">
      <c r="A18" s="8" t="s">
        <v>25</v>
      </c>
      <c r="B18" s="9" t="s">
        <v>26</v>
      </c>
      <c r="C18" s="10" t="s">
        <v>11</v>
      </c>
      <c r="D18" s="10" t="s">
        <v>12</v>
      </c>
      <c r="E18" s="11">
        <f>VLOOKUP($A18,[2]Agosto!$A$8:$M$106,11,0)</f>
        <v>11544</v>
      </c>
      <c r="F18" s="11">
        <f>VLOOKUP($A18,[2]Agosto!$A$8:$M$106,12,0)</f>
        <v>1539.94</v>
      </c>
      <c r="G18" s="11">
        <f>VLOOKUP($A18,[2]Agosto!$A$8:$M$106,13,0)</f>
        <v>10004.06</v>
      </c>
      <c r="H18" s="12"/>
      <c r="I18" s="12"/>
    </row>
    <row r="19" spans="1:9" s="7" customFormat="1" ht="10.5" customHeight="1" x14ac:dyDescent="0.25">
      <c r="A19" s="8"/>
      <c r="B19" s="13"/>
      <c r="C19" s="10"/>
      <c r="D19" s="10"/>
      <c r="E19" s="11"/>
      <c r="F19" s="11"/>
      <c r="G19" s="11"/>
    </row>
    <row r="20" spans="1:9" s="7" customFormat="1" ht="17.25" customHeight="1" x14ac:dyDescent="0.25">
      <c r="A20" s="3" t="s">
        <v>27</v>
      </c>
      <c r="B20" s="4"/>
      <c r="C20" s="5"/>
      <c r="D20" s="5"/>
      <c r="E20" s="6"/>
      <c r="F20" s="6"/>
      <c r="G20" s="6"/>
    </row>
    <row r="21" spans="1:9" s="16" customFormat="1" ht="10.5" customHeight="1" x14ac:dyDescent="0.25">
      <c r="A21" s="14" t="s">
        <v>28</v>
      </c>
      <c r="B21" s="9" t="s">
        <v>29</v>
      </c>
      <c r="C21" s="15" t="s">
        <v>30</v>
      </c>
      <c r="D21" s="15" t="s">
        <v>12</v>
      </c>
      <c r="E21" s="11">
        <f>VLOOKUP($A21,[2]Agosto!$A$8:$M$106,11,0)</f>
        <v>10275</v>
      </c>
      <c r="F21" s="11">
        <f>VLOOKUP($A21,[2]Agosto!$A$8:$M$106,12,0)</f>
        <v>2518.79</v>
      </c>
      <c r="G21" s="11">
        <f>VLOOKUP($A21,[2]Agosto!$A$8:$M$106,13,0)</f>
        <v>7756.21</v>
      </c>
      <c r="H21" s="12"/>
      <c r="I21" s="12"/>
    </row>
    <row r="22" spans="1:9" s="7" customFormat="1" ht="10.5" customHeight="1" x14ac:dyDescent="0.25">
      <c r="A22" s="17"/>
      <c r="B22" s="13"/>
      <c r="C22" s="10"/>
      <c r="D22" s="10"/>
      <c r="E22" s="11"/>
      <c r="F22" s="11"/>
      <c r="G22" s="11"/>
    </row>
    <row r="23" spans="1:9" s="7" customFormat="1" ht="17.25" customHeight="1" x14ac:dyDescent="0.25">
      <c r="A23" s="3" t="s">
        <v>31</v>
      </c>
      <c r="B23" s="4"/>
      <c r="C23" s="5"/>
      <c r="D23" s="5"/>
      <c r="E23" s="6"/>
      <c r="F23" s="6"/>
      <c r="G23" s="6"/>
    </row>
    <row r="24" spans="1:9" s="7" customFormat="1" ht="10.5" customHeight="1" x14ac:dyDescent="0.25">
      <c r="A24" s="8" t="s">
        <v>32</v>
      </c>
      <c r="B24" s="9" t="s">
        <v>33</v>
      </c>
      <c r="C24" s="10" t="s">
        <v>11</v>
      </c>
      <c r="D24" s="10" t="s">
        <v>12</v>
      </c>
      <c r="E24" s="11">
        <f>VLOOKUP($A24,[2]Agosto!$A$8:$M$106,11,0)</f>
        <v>14409</v>
      </c>
      <c r="F24" s="11">
        <f>VLOOKUP($A24,[2]Agosto!$A$8:$M$106,12,0)</f>
        <v>2233.1999999999998</v>
      </c>
      <c r="G24" s="11">
        <f>VLOOKUP($A24,[2]Agosto!$A$8:$M$106,13,0)</f>
        <v>12175.8</v>
      </c>
      <c r="H24" s="12"/>
      <c r="I24" s="12"/>
    </row>
    <row r="25" spans="1:9" s="7" customFormat="1" ht="10.5" customHeight="1" x14ac:dyDescent="0.25">
      <c r="A25" s="8" t="s">
        <v>34</v>
      </c>
      <c r="B25" s="9" t="s">
        <v>35</v>
      </c>
      <c r="C25" s="10" t="s">
        <v>11</v>
      </c>
      <c r="D25" s="10" t="s">
        <v>12</v>
      </c>
      <c r="E25" s="11">
        <f>VLOOKUP($A25,[2]Agosto!$A$8:$M$106,11,0)</f>
        <v>7918.2</v>
      </c>
      <c r="F25" s="11">
        <f>VLOOKUP($A25,[2]Agosto!$A$8:$M$106,12,0)</f>
        <v>842.44</v>
      </c>
      <c r="G25" s="11">
        <f>VLOOKUP($A25,[2]Agosto!$A$8:$M$106,13,0)</f>
        <v>7075.76</v>
      </c>
      <c r="H25" s="12"/>
      <c r="I25" s="12"/>
    </row>
    <row r="26" spans="1:9" s="7" customFormat="1" ht="10.5" customHeight="1" x14ac:dyDescent="0.25">
      <c r="A26" s="8"/>
      <c r="B26" s="13"/>
      <c r="C26" s="10"/>
      <c r="D26" s="10"/>
      <c r="E26" s="11"/>
      <c r="F26" s="11"/>
      <c r="G26" s="11"/>
    </row>
    <row r="27" spans="1:9" s="7" customFormat="1" ht="17.25" customHeight="1" x14ac:dyDescent="0.25">
      <c r="A27" s="3" t="s">
        <v>36</v>
      </c>
      <c r="B27" s="4"/>
      <c r="C27" s="5"/>
      <c r="D27" s="5"/>
      <c r="E27" s="6"/>
      <c r="F27" s="6"/>
      <c r="G27" s="6"/>
    </row>
    <row r="28" spans="1:9" s="7" customFormat="1" ht="10.5" customHeight="1" x14ac:dyDescent="0.25">
      <c r="A28" s="8" t="s">
        <v>37</v>
      </c>
      <c r="B28" s="9" t="s">
        <v>38</v>
      </c>
      <c r="C28" s="10" t="s">
        <v>39</v>
      </c>
      <c r="D28" s="10" t="s">
        <v>12</v>
      </c>
      <c r="E28" s="11">
        <f>VLOOKUP($A28,[2]Agosto!$A$8:$M$106,11,0)</f>
        <v>11767.5</v>
      </c>
      <c r="F28" s="11">
        <f>VLOOKUP($A28,[2]Agosto!$A$8:$M$106,12,0)</f>
        <v>3491.64</v>
      </c>
      <c r="G28" s="11">
        <f>VLOOKUP($A28,[2]Agosto!$A$8:$M$106,13,0)</f>
        <v>8275.86</v>
      </c>
      <c r="H28" s="12"/>
      <c r="I28" s="12"/>
    </row>
    <row r="29" spans="1:9" s="7" customFormat="1" ht="10.5" customHeight="1" x14ac:dyDescent="0.25">
      <c r="A29" s="8" t="s">
        <v>40</v>
      </c>
      <c r="B29" s="9" t="s">
        <v>41</v>
      </c>
      <c r="C29" s="10" t="s">
        <v>42</v>
      </c>
      <c r="D29" s="10" t="s">
        <v>12</v>
      </c>
      <c r="E29" s="11">
        <f>VLOOKUP($A29,[2]Agosto!$A$8:$M$106,11,0)</f>
        <v>5187</v>
      </c>
      <c r="F29" s="11">
        <f>VLOOKUP($A29,[2]Agosto!$A$8:$M$106,12,0)</f>
        <v>124.54</v>
      </c>
      <c r="G29" s="11">
        <f>VLOOKUP($A29,[2]Agosto!$A$8:$M$106,13,0)</f>
        <v>5062.46</v>
      </c>
      <c r="H29" s="12"/>
      <c r="I29" s="12"/>
    </row>
    <row r="30" spans="1:9" s="7" customFormat="1" ht="10.5" customHeight="1" x14ac:dyDescent="0.25">
      <c r="A30" s="8" t="s">
        <v>43</v>
      </c>
      <c r="B30" s="9" t="s">
        <v>44</v>
      </c>
      <c r="C30" s="10" t="s">
        <v>11</v>
      </c>
      <c r="D30" s="10" t="s">
        <v>12</v>
      </c>
      <c r="E30" s="11">
        <f>VLOOKUP($A30,[2]Agosto!$A$8:$M$106,11,0)</f>
        <v>5187</v>
      </c>
      <c r="F30" s="11">
        <f>VLOOKUP($A30,[2]Agosto!$A$8:$M$106,12,0)</f>
        <v>143.5</v>
      </c>
      <c r="G30" s="11">
        <f>VLOOKUP($A30,[2]Agosto!$A$8:$M$106,13,0)</f>
        <v>5043.5</v>
      </c>
      <c r="H30" s="12"/>
      <c r="I30" s="12"/>
    </row>
    <row r="31" spans="1:9" s="7" customFormat="1" ht="10.5" customHeight="1" x14ac:dyDescent="0.25">
      <c r="A31" s="8" t="s">
        <v>45</v>
      </c>
      <c r="B31" s="9" t="s">
        <v>46</v>
      </c>
      <c r="C31" s="10" t="s">
        <v>42</v>
      </c>
      <c r="D31" s="10" t="s">
        <v>12</v>
      </c>
      <c r="E31" s="11">
        <f>VLOOKUP($A31,[2]Agosto!$A$8:$M$106,11,0)</f>
        <v>6660</v>
      </c>
      <c r="F31" s="11">
        <f>VLOOKUP($A31,[2]Agosto!$A$8:$M$106,12,0)</f>
        <v>414.98</v>
      </c>
      <c r="G31" s="11">
        <f>VLOOKUP($A31,[2]Agosto!$A$8:$M$106,13,0)</f>
        <v>6245.02</v>
      </c>
      <c r="H31" s="12"/>
      <c r="I31" s="12"/>
    </row>
    <row r="32" spans="1:9" s="7" customFormat="1" ht="10.5" customHeight="1" x14ac:dyDescent="0.25">
      <c r="A32" s="8" t="s">
        <v>47</v>
      </c>
      <c r="B32" s="9" t="s">
        <v>48</v>
      </c>
      <c r="C32" s="10" t="s">
        <v>42</v>
      </c>
      <c r="D32" s="10" t="s">
        <v>12</v>
      </c>
      <c r="E32" s="11">
        <f>VLOOKUP($A32,[2]Agosto!$A$8:$M$106,11,0)</f>
        <v>5187</v>
      </c>
      <c r="F32" s="11">
        <f>VLOOKUP($A32,[2]Agosto!$A$8:$M$106,12,0)</f>
        <v>1995.39</v>
      </c>
      <c r="G32" s="11">
        <f>VLOOKUP($A32,[2]Agosto!$A$8:$M$106,13,0)</f>
        <v>3191.6099999999997</v>
      </c>
      <c r="H32" s="12"/>
      <c r="I32" s="12"/>
    </row>
    <row r="33" spans="1:9" s="7" customFormat="1" ht="10.5" customHeight="1" x14ac:dyDescent="0.25">
      <c r="A33" s="8" t="s">
        <v>49</v>
      </c>
      <c r="B33" s="9" t="s">
        <v>50</v>
      </c>
      <c r="C33" s="10" t="s">
        <v>39</v>
      </c>
      <c r="D33" s="10" t="s">
        <v>12</v>
      </c>
      <c r="E33" s="11">
        <f>VLOOKUP($A33,[2]Agosto!$A$8:$M$106,11,0)</f>
        <v>9168</v>
      </c>
      <c r="F33" s="11">
        <f>VLOOKUP($A33,[2]Agosto!$A$8:$M$106,12,0)</f>
        <v>2522.25</v>
      </c>
      <c r="G33" s="11">
        <f>VLOOKUP($A33,[2]Agosto!$A$8:$M$106,13,0)</f>
        <v>6645.75</v>
      </c>
      <c r="H33" s="12"/>
      <c r="I33" s="12"/>
    </row>
    <row r="34" spans="1:9" s="7" customFormat="1" ht="10.5" customHeight="1" x14ac:dyDescent="0.25">
      <c r="A34" s="8" t="s">
        <v>51</v>
      </c>
      <c r="B34" s="9" t="s">
        <v>52</v>
      </c>
      <c r="C34" s="10" t="s">
        <v>42</v>
      </c>
      <c r="D34" s="10" t="s">
        <v>12</v>
      </c>
      <c r="E34" s="11">
        <f>VLOOKUP($A34,[2]Agosto!$A$8:$M$106,11,0)</f>
        <v>8550</v>
      </c>
      <c r="F34" s="11">
        <f>VLOOKUP($A34,[2]Agosto!$A$8:$M$106,12,0)</f>
        <v>3385.48</v>
      </c>
      <c r="G34" s="11">
        <f>VLOOKUP($A34,[2]Agosto!$A$8:$M$106,13,0)</f>
        <v>5164.5200000000004</v>
      </c>
      <c r="H34" s="12"/>
      <c r="I34" s="12"/>
    </row>
    <row r="35" spans="1:9" s="7" customFormat="1" ht="10.5" customHeight="1" x14ac:dyDescent="0.25">
      <c r="A35" s="8" t="s">
        <v>53</v>
      </c>
      <c r="B35" s="9" t="s">
        <v>54</v>
      </c>
      <c r="C35" s="10" t="s">
        <v>11</v>
      </c>
      <c r="D35" s="10" t="s">
        <v>12</v>
      </c>
      <c r="E35" s="11">
        <f>VLOOKUP($A35,[2]Agosto!$A$8:$M$106,11,0)</f>
        <v>15504</v>
      </c>
      <c r="F35" s="11">
        <f>VLOOKUP($A35,[2]Agosto!$A$8:$M$106,12,0)</f>
        <v>5928.39</v>
      </c>
      <c r="G35" s="11">
        <f>VLOOKUP($A35,[2]Agosto!$A$8:$M$106,13,0)</f>
        <v>9575.61</v>
      </c>
      <c r="H35" s="12"/>
      <c r="I35" s="12"/>
    </row>
    <row r="36" spans="1:9" s="7" customFormat="1" ht="10.5" customHeight="1" x14ac:dyDescent="0.25">
      <c r="A36" s="8" t="s">
        <v>55</v>
      </c>
      <c r="B36" s="9" t="s">
        <v>56</v>
      </c>
      <c r="C36" s="10" t="s">
        <v>57</v>
      </c>
      <c r="D36" s="10" t="s">
        <v>12</v>
      </c>
      <c r="E36" s="11">
        <f>VLOOKUP($A36,[2]Agosto!$A$8:$M$106,11,0)</f>
        <v>15750</v>
      </c>
      <c r="F36" s="11">
        <f>VLOOKUP($A36,[2]Agosto!$A$8:$M$106,12,0)</f>
        <v>5274.4</v>
      </c>
      <c r="G36" s="11">
        <f>VLOOKUP($A36,[2]Agosto!$A$8:$M$106,13,0)</f>
        <v>10475.6</v>
      </c>
      <c r="H36" s="12"/>
      <c r="I36" s="12"/>
    </row>
    <row r="37" spans="1:9" s="7" customFormat="1" ht="10.5" customHeight="1" x14ac:dyDescent="0.25">
      <c r="A37" s="8" t="s">
        <v>58</v>
      </c>
      <c r="B37" s="9" t="s">
        <v>59</v>
      </c>
      <c r="C37" s="10" t="s">
        <v>60</v>
      </c>
      <c r="D37" s="10" t="s">
        <v>12</v>
      </c>
      <c r="E37" s="11">
        <f>VLOOKUP($A37,[2]Agosto!$A$8:$M$106,11,0)</f>
        <v>6384</v>
      </c>
      <c r="F37" s="11">
        <f>VLOOKUP($A37,[2]Agosto!$A$8:$M$106,12,0)</f>
        <v>377.04</v>
      </c>
      <c r="G37" s="11">
        <f>VLOOKUP($A37,[2]Agosto!$A$8:$M$106,13,0)</f>
        <v>6006.96</v>
      </c>
      <c r="H37" s="12"/>
      <c r="I37" s="12"/>
    </row>
    <row r="38" spans="1:9" s="7" customFormat="1" ht="10.5" customHeight="1" x14ac:dyDescent="0.25">
      <c r="A38" s="8" t="s">
        <v>63</v>
      </c>
      <c r="B38" s="9" t="s">
        <v>64</v>
      </c>
      <c r="C38" s="10" t="s">
        <v>61</v>
      </c>
      <c r="D38" s="10" t="s">
        <v>62</v>
      </c>
      <c r="E38" s="11">
        <f>VLOOKUP($A38,[2]Agosto!$A$8:$M$106,11,0)</f>
        <v>9906.52</v>
      </c>
      <c r="F38" s="11">
        <f>VLOOKUP($A38,[2]Agosto!$A$8:$M$106,12,0)</f>
        <v>906.52</v>
      </c>
      <c r="G38" s="11">
        <f>VLOOKUP($A38,[2]Agosto!$A$8:$M$106,13,0)</f>
        <v>9000</v>
      </c>
      <c r="H38" s="12"/>
      <c r="I38" s="12"/>
    </row>
    <row r="39" spans="1:9" s="7" customFormat="1" ht="10.5" customHeight="1" x14ac:dyDescent="0.25">
      <c r="A39" s="8" t="s">
        <v>65</v>
      </c>
      <c r="B39" s="9" t="s">
        <v>66</v>
      </c>
      <c r="C39" s="10" t="s">
        <v>61</v>
      </c>
      <c r="D39" s="10" t="s">
        <v>62</v>
      </c>
      <c r="E39" s="11">
        <f>VLOOKUP($A39,[2]Agosto!$A$8:$M$106,11,0)</f>
        <v>9906.52</v>
      </c>
      <c r="F39" s="11">
        <f>VLOOKUP($A39,[2]Agosto!$A$8:$M$106,12,0)</f>
        <v>906.52</v>
      </c>
      <c r="G39" s="11">
        <f>VLOOKUP($A39,[2]Agosto!$A$8:$M$106,13,0)</f>
        <v>9000</v>
      </c>
      <c r="H39" s="12"/>
      <c r="I39" s="12"/>
    </row>
    <row r="40" spans="1:9" s="7" customFormat="1" ht="10.5" customHeight="1" x14ac:dyDescent="0.25">
      <c r="A40" s="8" t="s">
        <v>140</v>
      </c>
      <c r="B40" s="9" t="s">
        <v>143</v>
      </c>
      <c r="C40" s="10" t="s">
        <v>61</v>
      </c>
      <c r="D40" s="10" t="s">
        <v>62</v>
      </c>
      <c r="E40" s="11">
        <f>VLOOKUP($A40,[2]Agosto!$A$8:$M$106,11,0)</f>
        <v>3177.6</v>
      </c>
      <c r="F40" s="11">
        <f>VLOOKUP($A40,[2]Agosto!$A$8:$M$106,12,0)</f>
        <v>177.6</v>
      </c>
      <c r="G40" s="11">
        <f>VLOOKUP($A40,[2]Agosto!$A$8:$M$106,13,0)</f>
        <v>3000</v>
      </c>
      <c r="H40" s="12"/>
      <c r="I40" s="12"/>
    </row>
    <row r="41" spans="1:9" s="7" customFormat="1" ht="10.5" customHeight="1" x14ac:dyDescent="0.25">
      <c r="A41" s="8" t="s">
        <v>141</v>
      </c>
      <c r="B41" s="9" t="s">
        <v>144</v>
      </c>
      <c r="C41" s="10" t="s">
        <v>61</v>
      </c>
      <c r="D41" s="10" t="s">
        <v>62</v>
      </c>
      <c r="E41" s="11">
        <f>VLOOKUP($A41,[2]Agosto!$A$8:$M$106,11,0)</f>
        <v>3177.6</v>
      </c>
      <c r="F41" s="11">
        <f>VLOOKUP($A41,[2]Agosto!$A$8:$M$106,12,0)</f>
        <v>177.6</v>
      </c>
      <c r="G41" s="11">
        <f>VLOOKUP($A41,[2]Agosto!$A$8:$M$106,13,0)</f>
        <v>3000</v>
      </c>
      <c r="H41" s="12"/>
      <c r="I41" s="12"/>
    </row>
    <row r="42" spans="1:9" s="7" customFormat="1" ht="10.5" customHeight="1" x14ac:dyDescent="0.25">
      <c r="A42" s="8" t="s">
        <v>142</v>
      </c>
      <c r="B42" s="9" t="s">
        <v>145</v>
      </c>
      <c r="C42" s="10" t="s">
        <v>61</v>
      </c>
      <c r="D42" s="10" t="s">
        <v>62</v>
      </c>
      <c r="E42" s="11">
        <f>VLOOKUP($A42,[2]Agosto!$A$8:$M$106,11,0)</f>
        <v>4959.3</v>
      </c>
      <c r="F42" s="11">
        <f>VLOOKUP($A42,[2]Agosto!$A$8:$M$106,12,0)</f>
        <v>293.7</v>
      </c>
      <c r="G42" s="11">
        <f>VLOOKUP($A42,[2]Agosto!$A$8:$M$106,13,0)</f>
        <v>4665.6000000000004</v>
      </c>
      <c r="H42" s="12"/>
      <c r="I42" s="12"/>
    </row>
    <row r="43" spans="1:9" s="7" customFormat="1" ht="10.5" customHeight="1" x14ac:dyDescent="0.25">
      <c r="A43" s="8" t="s">
        <v>67</v>
      </c>
      <c r="B43" s="9" t="s">
        <v>68</v>
      </c>
      <c r="C43" s="10" t="s">
        <v>69</v>
      </c>
      <c r="D43" s="10" t="s">
        <v>62</v>
      </c>
      <c r="E43" s="11">
        <f>VLOOKUP($A43,[2]Agosto!$A$8:$M$106,11,0)</f>
        <v>7582.29</v>
      </c>
      <c r="F43" s="11">
        <f>VLOOKUP($A43,[2]Agosto!$A$8:$M$106,12,0)</f>
        <v>582.29</v>
      </c>
      <c r="G43" s="11">
        <f>VLOOKUP($A43,[2]Agosto!$A$8:$M$106,13,0)</f>
        <v>7000</v>
      </c>
      <c r="H43" s="12"/>
      <c r="I43" s="12"/>
    </row>
    <row r="44" spans="1:9" s="7" customFormat="1" ht="10.5" customHeight="1" x14ac:dyDescent="0.25">
      <c r="A44" s="8" t="s">
        <v>70</v>
      </c>
      <c r="B44" s="9" t="s">
        <v>71</v>
      </c>
      <c r="C44" s="10" t="s">
        <v>69</v>
      </c>
      <c r="D44" s="10" t="s">
        <v>62</v>
      </c>
      <c r="E44" s="11">
        <f>VLOOKUP($A44,[2]Agosto!$A$8:$M$106,11,0)</f>
        <v>9906.52</v>
      </c>
      <c r="F44" s="11">
        <f>VLOOKUP($A44,[2]Agosto!$A$8:$M$106,12,0)</f>
        <v>906.52</v>
      </c>
      <c r="G44" s="11">
        <f>VLOOKUP($A44,[2]Agosto!$A$8:$M$106,13,0)</f>
        <v>9000</v>
      </c>
      <c r="H44" s="12"/>
      <c r="I44" s="12"/>
    </row>
    <row r="45" spans="1:9" s="7" customFormat="1" ht="10.5" customHeight="1" x14ac:dyDescent="0.25">
      <c r="A45" s="8"/>
      <c r="B45" s="13"/>
      <c r="C45" s="10"/>
      <c r="D45" s="10"/>
      <c r="E45" s="11"/>
      <c r="F45" s="11"/>
      <c r="G45" s="11"/>
      <c r="H45" s="12"/>
      <c r="I45" s="12"/>
    </row>
    <row r="46" spans="1:9" s="7" customFormat="1" ht="10.5" customHeight="1" x14ac:dyDescent="0.25">
      <c r="A46" s="3" t="s">
        <v>72</v>
      </c>
      <c r="B46" s="4"/>
      <c r="C46" s="5"/>
      <c r="D46" s="5"/>
      <c r="E46" s="6"/>
      <c r="F46" s="6"/>
      <c r="G46" s="6"/>
    </row>
    <row r="47" spans="1:9" s="7" customFormat="1" ht="17.25" customHeight="1" x14ac:dyDescent="0.25">
      <c r="A47" s="8" t="s">
        <v>73</v>
      </c>
      <c r="B47" s="13" t="s">
        <v>74</v>
      </c>
      <c r="C47" s="10" t="s">
        <v>75</v>
      </c>
      <c r="D47" s="10" t="s">
        <v>62</v>
      </c>
      <c r="E47" s="11">
        <f>VLOOKUP($A47,[2]Agosto!$A$8:$M$106,11,0)</f>
        <v>5334.6</v>
      </c>
      <c r="F47" s="11">
        <f>VLOOKUP($A47,[2]Agosto!$A$8:$M$106,12,0)</f>
        <v>334.6</v>
      </c>
      <c r="G47" s="11">
        <f>VLOOKUP($A47,[2]Agosto!$A$8:$M$106,13,0)</f>
        <v>5000</v>
      </c>
    </row>
    <row r="48" spans="1:9" s="7" customFormat="1" ht="10.5" customHeight="1" x14ac:dyDescent="0.25">
      <c r="A48" s="18" t="s">
        <v>76</v>
      </c>
      <c r="B48" s="9" t="s">
        <v>77</v>
      </c>
      <c r="C48" s="19" t="s">
        <v>75</v>
      </c>
      <c r="D48" s="19" t="s">
        <v>62</v>
      </c>
      <c r="E48" s="11">
        <f>VLOOKUP($A48,[2]Agosto!$A$8:$M$106,11,0)</f>
        <v>2322.6</v>
      </c>
      <c r="F48" s="11">
        <f>VLOOKUP($A48,[2]Agosto!$A$8:$M$106,12,0)</f>
        <v>122.6</v>
      </c>
      <c r="G48" s="11">
        <f>VLOOKUP($A48,[2]Agosto!$A$8:$M$106,13,0)</f>
        <v>2200</v>
      </c>
    </row>
    <row r="49" spans="1:9" s="7" customFormat="1" ht="10.5" customHeight="1" x14ac:dyDescent="0.25">
      <c r="A49" s="18" t="s">
        <v>78</v>
      </c>
      <c r="B49" s="9" t="s">
        <v>79</v>
      </c>
      <c r="C49" s="19" t="s">
        <v>75</v>
      </c>
      <c r="D49" s="19" t="s">
        <v>62</v>
      </c>
      <c r="E49" s="11">
        <f>VLOOKUP($A49,[2]Agosto!$A$8:$M$106,11,0)</f>
        <v>11124.84</v>
      </c>
      <c r="F49" s="11">
        <f>VLOOKUP($A49,[2]Agosto!$A$8:$M$106,12,0)</f>
        <v>1124.8399999999999</v>
      </c>
      <c r="G49" s="11">
        <f>VLOOKUP($A49,[2]Agosto!$A$8:$M$106,13,0)</f>
        <v>10000</v>
      </c>
    </row>
    <row r="50" spans="1:9" s="7" customFormat="1" ht="10.5" customHeight="1" x14ac:dyDescent="0.25">
      <c r="A50" s="8" t="s">
        <v>80</v>
      </c>
      <c r="B50" s="13" t="s">
        <v>81</v>
      </c>
      <c r="C50" s="10" t="s">
        <v>75</v>
      </c>
      <c r="D50" s="10" t="s">
        <v>62</v>
      </c>
      <c r="E50" s="11">
        <f>VLOOKUP($A50,[2]Agosto!$A$8:$M$106,11,0)</f>
        <v>4780</v>
      </c>
      <c r="F50" s="11">
        <f>VLOOKUP($A50,[2]Agosto!$A$8:$M$106,12,0)</f>
        <v>280</v>
      </c>
      <c r="G50" s="11">
        <f>VLOOKUP($A50,[2]Agosto!$A$8:$M$106,13,0)</f>
        <v>4500</v>
      </c>
    </row>
    <row r="51" spans="1:9" s="7" customFormat="1" ht="10.5" customHeight="1" x14ac:dyDescent="0.25">
      <c r="A51" s="8" t="s">
        <v>82</v>
      </c>
      <c r="B51" s="13" t="s">
        <v>83</v>
      </c>
      <c r="C51" s="10" t="s">
        <v>75</v>
      </c>
      <c r="D51" s="10" t="s">
        <v>62</v>
      </c>
      <c r="E51" s="11">
        <f>VLOOKUP($A51,[2]Agosto!$A$8:$M$106,11,0)</f>
        <v>2963.7</v>
      </c>
      <c r="F51" s="11">
        <f>VLOOKUP($A51,[2]Agosto!$A$8:$M$106,12,0)</f>
        <v>163.69999999999999</v>
      </c>
      <c r="G51" s="11">
        <f>VLOOKUP($A51,[2]Agosto!$A$8:$M$106,13,0)</f>
        <v>2800</v>
      </c>
    </row>
    <row r="52" spans="1:9" s="7" customFormat="1" ht="10.5" customHeight="1" x14ac:dyDescent="0.25">
      <c r="A52" s="8" t="s">
        <v>84</v>
      </c>
      <c r="B52" s="13" t="s">
        <v>85</v>
      </c>
      <c r="C52" s="10" t="s">
        <v>75</v>
      </c>
      <c r="D52" s="10" t="s">
        <v>62</v>
      </c>
      <c r="E52" s="11">
        <f>VLOOKUP($A52,[2]Agosto!$A$8:$M$106,11,0)</f>
        <v>3177.3</v>
      </c>
      <c r="F52" s="11">
        <f>VLOOKUP($A52,[2]Agosto!$A$8:$M$106,12,0)</f>
        <v>177.3</v>
      </c>
      <c r="G52" s="11">
        <f>VLOOKUP($A52,[2]Agosto!$A$8:$M$106,13,0)</f>
        <v>3000</v>
      </c>
    </row>
    <row r="53" spans="1:9" s="7" customFormat="1" ht="10.5" customHeight="1" x14ac:dyDescent="0.25">
      <c r="A53" s="8"/>
      <c r="B53" s="13"/>
      <c r="C53" s="10"/>
      <c r="D53" s="10"/>
      <c r="E53" s="11"/>
      <c r="F53" s="11"/>
      <c r="G53" s="11"/>
    </row>
    <row r="54" spans="1:9" s="20" customFormat="1" ht="10.5" customHeight="1" x14ac:dyDescent="0.25">
      <c r="A54" s="3" t="s">
        <v>86</v>
      </c>
      <c r="B54" s="4"/>
      <c r="C54" s="5"/>
      <c r="D54" s="5"/>
      <c r="E54" s="6"/>
      <c r="F54" s="6"/>
      <c r="G54" s="6"/>
      <c r="H54" s="12"/>
      <c r="I54" s="12"/>
    </row>
    <row r="55" spans="1:9" s="7" customFormat="1" ht="10.5" customHeight="1" x14ac:dyDescent="0.25">
      <c r="A55" s="18" t="s">
        <v>87</v>
      </c>
      <c r="B55" s="9" t="s">
        <v>88</v>
      </c>
      <c r="C55" s="19" t="s">
        <v>11</v>
      </c>
      <c r="D55" s="19" t="s">
        <v>12</v>
      </c>
      <c r="E55" s="11">
        <f>VLOOKUP($A55,[2]Agosto!$A$8:$M$106,11,0)</f>
        <v>6430.5</v>
      </c>
      <c r="F55" s="11">
        <f>VLOOKUP($A55,[2]Agosto!$A$8:$M$106,12,0)</f>
        <v>2887.23</v>
      </c>
      <c r="G55" s="11">
        <f>VLOOKUP($A55,[2]Agosto!$A$8:$M$106,13,0)</f>
        <v>3543.27</v>
      </c>
    </row>
    <row r="56" spans="1:9" s="7" customFormat="1" ht="17.25" customHeight="1" x14ac:dyDescent="0.25">
      <c r="A56" s="18" t="s">
        <v>89</v>
      </c>
      <c r="B56" s="9" t="s">
        <v>90</v>
      </c>
      <c r="C56" s="19" t="s">
        <v>11</v>
      </c>
      <c r="D56" s="19" t="s">
        <v>12</v>
      </c>
      <c r="E56" s="11">
        <f>VLOOKUP($A56,[2]Agosto!$A$8:$M$106,11,0)</f>
        <v>9168</v>
      </c>
      <c r="F56" s="11">
        <f>VLOOKUP($A56,[2]Agosto!$A$8:$M$106,12,0)</f>
        <v>2016.76</v>
      </c>
      <c r="G56" s="11">
        <f>VLOOKUP($A56,[2]Agosto!$A$8:$M$106,13,0)</f>
        <v>7151.24</v>
      </c>
    </row>
    <row r="57" spans="1:9" s="7" customFormat="1" ht="10.5" customHeight="1" x14ac:dyDescent="0.25">
      <c r="A57" s="8" t="s">
        <v>91</v>
      </c>
      <c r="B57" s="13" t="s">
        <v>92</v>
      </c>
      <c r="C57" s="10" t="s">
        <v>11</v>
      </c>
      <c r="D57" s="10" t="s">
        <v>62</v>
      </c>
      <c r="E57" s="11">
        <f>VLOOKUP($A57,[2]Agosto!$A$8:$M$106,11,0)</f>
        <v>13636.27</v>
      </c>
      <c r="F57" s="11">
        <f>VLOOKUP($A57,[2]Agosto!$A$8:$M$106,12,0)</f>
        <v>1636.27</v>
      </c>
      <c r="G57" s="11">
        <f>VLOOKUP($A57,[2]Agosto!$A$8:$M$106,13,0)</f>
        <v>12000</v>
      </c>
      <c r="H57" s="12"/>
      <c r="I57" s="12"/>
    </row>
    <row r="58" spans="1:9" s="7" customFormat="1" ht="10.5" customHeight="1" x14ac:dyDescent="0.25">
      <c r="A58" s="8"/>
      <c r="B58" s="13"/>
      <c r="C58" s="10"/>
      <c r="D58" s="10"/>
      <c r="E58" s="11"/>
      <c r="F58" s="11"/>
      <c r="G58" s="11"/>
      <c r="H58" s="12"/>
      <c r="I58" s="12"/>
    </row>
    <row r="59" spans="1:9" s="7" customFormat="1" ht="10.5" customHeight="1" x14ac:dyDescent="0.25">
      <c r="A59" s="3" t="s">
        <v>93</v>
      </c>
      <c r="B59" s="4"/>
      <c r="C59" s="5"/>
      <c r="D59" s="5"/>
      <c r="E59" s="6"/>
      <c r="F59" s="6"/>
      <c r="G59" s="6"/>
    </row>
    <row r="60" spans="1:9" s="7" customFormat="1" ht="10.5" customHeight="1" x14ac:dyDescent="0.25">
      <c r="A60" s="18" t="s">
        <v>94</v>
      </c>
      <c r="B60" s="9" t="s">
        <v>95</v>
      </c>
      <c r="C60" s="19" t="s">
        <v>96</v>
      </c>
      <c r="D60" s="19" t="s">
        <v>12</v>
      </c>
      <c r="E60" s="11">
        <f>VLOOKUP($A60,[2]Agosto!$A$8:$M$106,11,0)</f>
        <v>7918.2</v>
      </c>
      <c r="F60" s="11">
        <f>VLOOKUP($A60,[2]Agosto!$A$8:$M$106,12,0)</f>
        <v>842.44</v>
      </c>
      <c r="G60" s="11">
        <f>VLOOKUP($A60,[2]Agosto!$A$8:$M$106,13,0)</f>
        <v>7075.76</v>
      </c>
    </row>
    <row r="61" spans="1:9" s="7" customFormat="1" ht="17.25" customHeight="1" x14ac:dyDescent="0.25">
      <c r="A61" s="8" t="s">
        <v>97</v>
      </c>
      <c r="B61" s="13" t="s">
        <v>98</v>
      </c>
      <c r="C61" s="10" t="s">
        <v>96</v>
      </c>
      <c r="D61" s="10" t="s">
        <v>62</v>
      </c>
      <c r="E61" s="11">
        <f>VLOOKUP($A61,[2]Agosto!$A$8:$M$106,11,0)</f>
        <v>17451.12</v>
      </c>
      <c r="F61" s="11">
        <f>VLOOKUP($A61,[2]Agosto!$A$8:$M$106,12,0)</f>
        <v>2451.12</v>
      </c>
      <c r="G61" s="11">
        <f>VLOOKUP($A61,[2]Agosto!$A$8:$M$106,13,0)</f>
        <v>15000</v>
      </c>
    </row>
    <row r="62" spans="1:9" s="7" customFormat="1" ht="10.5" customHeight="1" x14ac:dyDescent="0.25">
      <c r="A62" s="8"/>
      <c r="B62" s="13"/>
      <c r="C62" s="10"/>
      <c r="D62" s="10"/>
      <c r="E62" s="11"/>
      <c r="F62" s="11"/>
      <c r="G62" s="11"/>
      <c r="H62" s="12"/>
      <c r="I62" s="12"/>
    </row>
    <row r="63" spans="1:9" s="7" customFormat="1" ht="10.5" customHeight="1" x14ac:dyDescent="0.25">
      <c r="A63" s="3" t="s">
        <v>99</v>
      </c>
      <c r="B63" s="4"/>
      <c r="C63" s="5"/>
      <c r="D63" s="5"/>
      <c r="E63" s="6"/>
      <c r="F63" s="6"/>
      <c r="G63" s="6"/>
    </row>
    <row r="64" spans="1:9" s="7" customFormat="1" ht="10.5" customHeight="1" x14ac:dyDescent="0.25">
      <c r="A64" s="18" t="s">
        <v>100</v>
      </c>
      <c r="B64" s="9" t="s">
        <v>101</v>
      </c>
      <c r="C64" s="19" t="s">
        <v>102</v>
      </c>
      <c r="D64" s="19" t="s">
        <v>12</v>
      </c>
      <c r="E64" s="11">
        <f>VLOOKUP($A64,[2]Agosto!$A$8:$M$106,11,0)</f>
        <v>13087.5</v>
      </c>
      <c r="F64" s="11">
        <f>VLOOKUP($A64,[2]Agosto!$A$8:$M$106,12,0)</f>
        <v>5736.4</v>
      </c>
      <c r="G64" s="11">
        <f>VLOOKUP($A64,[2]Agosto!$A$8:$M$106,13,0)</f>
        <v>7351.1</v>
      </c>
    </row>
    <row r="65" spans="1:9" s="7" customFormat="1" ht="17.25" customHeight="1" x14ac:dyDescent="0.25">
      <c r="A65" s="8"/>
      <c r="B65" s="13"/>
      <c r="C65" s="10"/>
      <c r="D65" s="10"/>
      <c r="E65" s="11"/>
      <c r="F65" s="11"/>
      <c r="G65" s="11"/>
    </row>
    <row r="66" spans="1:9" s="7" customFormat="1" ht="10.5" customHeight="1" x14ac:dyDescent="0.25">
      <c r="A66" s="3" t="s">
        <v>103</v>
      </c>
      <c r="B66" s="4"/>
      <c r="C66" s="5"/>
      <c r="D66" s="5"/>
      <c r="E66" s="6"/>
      <c r="F66" s="6"/>
      <c r="G66" s="6"/>
      <c r="H66" s="12"/>
      <c r="I66" s="12"/>
    </row>
    <row r="67" spans="1:9" s="7" customFormat="1" ht="10.5" customHeight="1" x14ac:dyDescent="0.25">
      <c r="A67" s="18" t="s">
        <v>104</v>
      </c>
      <c r="B67" s="9" t="s">
        <v>105</v>
      </c>
      <c r="C67" s="19" t="s">
        <v>11</v>
      </c>
      <c r="D67" s="19" t="s">
        <v>12</v>
      </c>
      <c r="E67" s="11">
        <f>VLOOKUP($A67,[2]Agosto!$A$8:$M$106,11,0)</f>
        <v>11800.7</v>
      </c>
      <c r="F67" s="11">
        <f>VLOOKUP($A67,[2]Agosto!$A$8:$M$106,12,0)</f>
        <v>1564.36</v>
      </c>
      <c r="G67" s="11">
        <f>VLOOKUP($A67,[2]Agosto!$A$8:$M$106,13,0)</f>
        <v>10236.34</v>
      </c>
    </row>
    <row r="68" spans="1:9" s="7" customFormat="1" ht="17.25" customHeight="1" x14ac:dyDescent="0.25">
      <c r="A68" s="8"/>
      <c r="B68" s="13"/>
      <c r="C68" s="10"/>
      <c r="D68" s="10"/>
      <c r="E68" s="11"/>
      <c r="F68" s="11"/>
      <c r="G68" s="11"/>
    </row>
    <row r="69" spans="1:9" s="7" customFormat="1" ht="10.5" customHeight="1" x14ac:dyDescent="0.25">
      <c r="A69" s="3" t="s">
        <v>106</v>
      </c>
      <c r="B69" s="4"/>
      <c r="C69" s="5"/>
      <c r="D69" s="5"/>
      <c r="E69" s="6"/>
      <c r="F69" s="6"/>
      <c r="G69" s="6"/>
      <c r="H69" s="12"/>
      <c r="I69" s="12"/>
    </row>
    <row r="70" spans="1:9" s="7" customFormat="1" ht="10.5" customHeight="1" x14ac:dyDescent="0.25">
      <c r="A70" s="18" t="s">
        <v>107</v>
      </c>
      <c r="B70" s="9" t="s">
        <v>108</v>
      </c>
      <c r="C70" s="19" t="s">
        <v>11</v>
      </c>
      <c r="D70" s="19" t="s">
        <v>12</v>
      </c>
      <c r="E70" s="11">
        <f>VLOOKUP($A70,[2]Agosto!$A$8:$M$106,11,0)</f>
        <v>9168</v>
      </c>
      <c r="F70" s="11">
        <f>VLOOKUP($A70,[2]Agosto!$A$8:$M$106,12,0)</f>
        <v>1051.92</v>
      </c>
      <c r="G70" s="11">
        <f>VLOOKUP($A70,[2]Agosto!$A$8:$M$106,13,0)</f>
        <v>8116.08</v>
      </c>
    </row>
    <row r="71" spans="1:9" s="7" customFormat="1" ht="17.25" customHeight="1" x14ac:dyDescent="0.25">
      <c r="A71" s="17"/>
      <c r="B71" s="13"/>
      <c r="C71" s="10"/>
      <c r="D71" s="10"/>
      <c r="E71" s="11"/>
      <c r="F71" s="11"/>
      <c r="G71" s="11"/>
    </row>
    <row r="72" spans="1:9" s="7" customFormat="1" ht="10.5" customHeight="1" x14ac:dyDescent="0.25">
      <c r="A72" s="3" t="s">
        <v>109</v>
      </c>
      <c r="B72" s="4"/>
      <c r="C72" s="5"/>
      <c r="D72" s="5"/>
      <c r="E72" s="6"/>
      <c r="F72" s="6"/>
      <c r="G72" s="6"/>
      <c r="H72" s="12"/>
      <c r="I72" s="12"/>
    </row>
    <row r="73" spans="1:9" s="7" customFormat="1" ht="10.5" customHeight="1" x14ac:dyDescent="0.25">
      <c r="A73" s="18" t="s">
        <v>110</v>
      </c>
      <c r="B73" s="9" t="s">
        <v>111</v>
      </c>
      <c r="C73" s="19" t="s">
        <v>11</v>
      </c>
      <c r="D73" s="19" t="s">
        <v>12</v>
      </c>
      <c r="E73" s="11">
        <f>VLOOKUP($A73,[2]Agosto!$A$8:$M$106,11,0)</f>
        <v>14409</v>
      </c>
      <c r="F73" s="11">
        <f>VLOOKUP($A73,[2]Agosto!$A$8:$M$106,12,0)</f>
        <v>6022.14</v>
      </c>
      <c r="G73" s="11">
        <f>VLOOKUP($A73,[2]Agosto!$A$8:$M$106,13,0)</f>
        <v>8386.86</v>
      </c>
    </row>
    <row r="74" spans="1:9" s="7" customFormat="1" ht="17.25" customHeight="1" x14ac:dyDescent="0.25">
      <c r="A74" s="17"/>
      <c r="B74" s="13"/>
      <c r="C74" s="10"/>
      <c r="D74" s="10"/>
      <c r="E74" s="11"/>
      <c r="F74" s="11"/>
      <c r="G74" s="11"/>
    </row>
    <row r="75" spans="1:9" s="7" customFormat="1" ht="10.5" customHeight="1" x14ac:dyDescent="0.25">
      <c r="A75" s="3" t="s">
        <v>150</v>
      </c>
      <c r="B75" s="4"/>
      <c r="C75" s="5"/>
      <c r="D75" s="5"/>
      <c r="E75" s="6"/>
      <c r="F75" s="6"/>
      <c r="G75" s="6"/>
      <c r="H75" s="12"/>
      <c r="I75" s="12"/>
    </row>
    <row r="76" spans="1:9" s="7" customFormat="1" ht="10.5" customHeight="1" x14ac:dyDescent="0.25">
      <c r="A76" s="18" t="s">
        <v>151</v>
      </c>
      <c r="B76" s="9" t="s">
        <v>152</v>
      </c>
      <c r="C76" s="10" t="s">
        <v>11</v>
      </c>
      <c r="D76" s="10" t="s">
        <v>62</v>
      </c>
      <c r="E76" s="11">
        <f>VLOOKUP($A76,[2]Agosto!$A$8:$M$106,11,0)</f>
        <v>4246.18</v>
      </c>
      <c r="F76" s="11">
        <f>VLOOKUP($A76,[2]Agosto!$A$8:$M$106,12,0)</f>
        <v>246.18</v>
      </c>
      <c r="G76" s="11">
        <f>VLOOKUP($A76,[2]Agosto!$A$8:$M$106,13,0)</f>
        <v>4000.0000000000005</v>
      </c>
    </row>
    <row r="77" spans="1:9" s="7" customFormat="1" ht="17.25" customHeight="1" x14ac:dyDescent="0.25">
      <c r="A77" s="17"/>
      <c r="B77" s="13"/>
      <c r="C77" s="10"/>
      <c r="D77" s="10"/>
      <c r="E77" s="11"/>
      <c r="F77" s="11"/>
      <c r="G77" s="11"/>
    </row>
    <row r="78" spans="1:9" s="7" customFormat="1" ht="10.5" customHeight="1" x14ac:dyDescent="0.25">
      <c r="A78" s="3" t="s">
        <v>112</v>
      </c>
      <c r="B78" s="4"/>
      <c r="C78" s="5"/>
      <c r="D78" s="5"/>
      <c r="E78" s="6"/>
      <c r="F78" s="6"/>
      <c r="G78" s="6"/>
    </row>
    <row r="79" spans="1:9" s="7" customFormat="1" ht="10.5" customHeight="1" x14ac:dyDescent="0.25">
      <c r="A79" s="8" t="s">
        <v>113</v>
      </c>
      <c r="B79" s="13" t="s">
        <v>114</v>
      </c>
      <c r="C79" s="10" t="s">
        <v>11</v>
      </c>
      <c r="D79" s="10" t="s">
        <v>62</v>
      </c>
      <c r="E79" s="11">
        <f>VLOOKUP($A79,[2]Agosto!$A$8:$M$106,11,0)</f>
        <v>4245.8999999999996</v>
      </c>
      <c r="F79" s="11">
        <f>VLOOKUP($A79,[2]Agosto!$A$8:$M$106,12,0)</f>
        <v>245.9</v>
      </c>
      <c r="G79" s="11">
        <f>VLOOKUP($A79,[2]Agosto!$A$8:$M$106,13,0)</f>
        <v>3999.9999999999995</v>
      </c>
    </row>
    <row r="80" spans="1:9" s="7" customFormat="1" ht="17.25" customHeight="1" x14ac:dyDescent="0.25">
      <c r="A80" s="8"/>
      <c r="B80" s="13"/>
      <c r="C80" s="10"/>
      <c r="D80" s="10"/>
      <c r="E80" s="11"/>
      <c r="F80" s="11"/>
      <c r="G80" s="11"/>
    </row>
    <row r="81" spans="1:9" s="7" customFormat="1" ht="10.5" customHeight="1" x14ac:dyDescent="0.25">
      <c r="A81" s="3" t="s">
        <v>115</v>
      </c>
      <c r="B81" s="4"/>
      <c r="C81" s="5"/>
      <c r="D81" s="5"/>
      <c r="E81" s="6"/>
      <c r="F81" s="6"/>
      <c r="G81" s="6"/>
      <c r="H81" s="12"/>
      <c r="I81" s="12"/>
    </row>
    <row r="82" spans="1:9" s="7" customFormat="1" ht="10.5" customHeight="1" x14ac:dyDescent="0.25">
      <c r="A82" s="18" t="s">
        <v>116</v>
      </c>
      <c r="B82" s="9" t="s">
        <v>117</v>
      </c>
      <c r="C82" s="19" t="s">
        <v>11</v>
      </c>
      <c r="D82" s="19" t="s">
        <v>12</v>
      </c>
      <c r="E82" s="11">
        <f>VLOOKUP($A82,[2]Agosto!$A$8:$M$106,11,0)</f>
        <v>7918.2</v>
      </c>
      <c r="F82" s="11">
        <f>VLOOKUP($A82,[2]Agosto!$A$8:$M$106,12,0)</f>
        <v>842.4</v>
      </c>
      <c r="G82" s="11">
        <f>VLOOKUP($A82,[2]Agosto!$A$8:$M$106,13,0)</f>
        <v>7075.8</v>
      </c>
      <c r="H82" s="12"/>
      <c r="I82" s="12"/>
    </row>
    <row r="83" spans="1:9" s="7" customFormat="1" ht="10.5" customHeight="1" x14ac:dyDescent="0.25">
      <c r="A83" s="18" t="s">
        <v>118</v>
      </c>
      <c r="B83" s="9" t="s">
        <v>119</v>
      </c>
      <c r="C83" s="19" t="s">
        <v>11</v>
      </c>
      <c r="D83" s="19" t="s">
        <v>12</v>
      </c>
      <c r="E83" s="11">
        <f>VLOOKUP($A83,[2]Agosto!$A$8:$M$106,11,0)</f>
        <v>3080.4</v>
      </c>
      <c r="F83" s="11">
        <f>VLOOKUP($A83,[2]Agosto!$A$8:$M$106,12,0)</f>
        <v>-229.7</v>
      </c>
      <c r="G83" s="11">
        <f>VLOOKUP($A83,[2]Agosto!$A$8:$M$106,13,0)</f>
        <v>3310.1</v>
      </c>
      <c r="H83" s="12"/>
      <c r="I83" s="12"/>
    </row>
    <row r="84" spans="1:9" s="7" customFormat="1" ht="10.5" customHeight="1" x14ac:dyDescent="0.25">
      <c r="A84" s="18" t="s">
        <v>120</v>
      </c>
      <c r="B84" s="9" t="s">
        <v>121</v>
      </c>
      <c r="C84" s="19" t="s">
        <v>42</v>
      </c>
      <c r="D84" s="19" t="s">
        <v>12</v>
      </c>
      <c r="E84" s="11">
        <f>VLOOKUP($A84,[2]Agosto!$A$8:$M$106,11,0)</f>
        <v>3507.9</v>
      </c>
      <c r="F84" s="11">
        <f>VLOOKUP($A84,[2]Agosto!$A$8:$M$106,12,0)</f>
        <v>-82.1</v>
      </c>
      <c r="G84" s="11">
        <f>VLOOKUP($A84,[2]Agosto!$A$8:$M$106,13,0)</f>
        <v>3590</v>
      </c>
    </row>
    <row r="85" spans="1:9" s="7" customFormat="1" ht="10.5" customHeight="1" x14ac:dyDescent="0.2">
      <c r="A85" s="27" t="s">
        <v>122</v>
      </c>
      <c r="B85" s="28" t="s">
        <v>123</v>
      </c>
      <c r="C85" s="10" t="s">
        <v>11</v>
      </c>
      <c r="D85" s="10" t="s">
        <v>62</v>
      </c>
      <c r="E85" s="11">
        <f>VLOOKUP($A85,[2]Agosto!$A$8:$M$106,11,0)</f>
        <v>11110.8</v>
      </c>
      <c r="F85" s="11">
        <f>VLOOKUP($A85,[2]Agosto!$A$8:$M$106,12,0)</f>
        <v>1122.33</v>
      </c>
      <c r="G85" s="11">
        <f>VLOOKUP($A85,[2]Agosto!$A$8:$M$106,13,0)</f>
        <v>9988.4699999999993</v>
      </c>
    </row>
    <row r="86" spans="1:9" s="7" customFormat="1" ht="17.25" customHeight="1" x14ac:dyDescent="0.2">
      <c r="A86" s="27" t="s">
        <v>153</v>
      </c>
      <c r="B86" s="28" t="s">
        <v>154</v>
      </c>
      <c r="C86" s="10" t="s">
        <v>11</v>
      </c>
      <c r="D86" s="10" t="s">
        <v>62</v>
      </c>
      <c r="E86" s="11">
        <f>VLOOKUP($A86,[2]Agosto!$A$8:$M$106,11,0)</f>
        <v>8715.8799999999992</v>
      </c>
      <c r="F86" s="11">
        <f>VLOOKUP($A86,[2]Agosto!$A$8:$M$106,12,0)</f>
        <v>715.88</v>
      </c>
      <c r="G86" s="11">
        <f>VLOOKUP($A86,[2]Agosto!$A$8:$M$106,13,0)</f>
        <v>7999.9999999999991</v>
      </c>
    </row>
    <row r="87" spans="1:9" s="7" customFormat="1" ht="10.5" customHeight="1" x14ac:dyDescent="0.25">
      <c r="A87" s="17"/>
      <c r="B87" s="13"/>
      <c r="C87" s="10"/>
      <c r="D87" s="10"/>
      <c r="E87" s="11"/>
      <c r="F87" s="11"/>
      <c r="G87" s="11"/>
      <c r="H87" s="12"/>
      <c r="I87" s="12"/>
    </row>
    <row r="88" spans="1:9" s="7" customFormat="1" ht="10.5" customHeight="1" x14ac:dyDescent="0.25">
      <c r="A88" s="3" t="s">
        <v>124</v>
      </c>
      <c r="B88" s="4"/>
      <c r="C88" s="5"/>
      <c r="D88" s="5"/>
      <c r="E88" s="6"/>
      <c r="F88" s="6"/>
      <c r="G88" s="6"/>
    </row>
    <row r="89" spans="1:9" s="7" customFormat="1" ht="17.25" customHeight="1" x14ac:dyDescent="0.25">
      <c r="A89" s="18" t="s">
        <v>125</v>
      </c>
      <c r="B89" s="9" t="s">
        <v>126</v>
      </c>
      <c r="C89" s="19" t="s">
        <v>11</v>
      </c>
      <c r="D89" s="19" t="s">
        <v>12</v>
      </c>
      <c r="E89" s="11">
        <f>VLOOKUP($A89,[2]Agosto!$A$8:$M$106,11,0)</f>
        <v>6384</v>
      </c>
      <c r="F89" s="11">
        <f>VLOOKUP($A89,[2]Agosto!$A$8:$M$106,12,0)</f>
        <v>377.04</v>
      </c>
      <c r="G89" s="11">
        <f>VLOOKUP($A89,[2]Agosto!$A$8:$M$106,13,0)</f>
        <v>6006.96</v>
      </c>
    </row>
    <row r="90" spans="1:9" s="7" customFormat="1" ht="10.5" customHeight="1" x14ac:dyDescent="0.25">
      <c r="A90" s="17"/>
      <c r="B90" s="13"/>
      <c r="C90" s="10"/>
      <c r="D90" s="10"/>
      <c r="E90" s="11"/>
      <c r="F90" s="11"/>
      <c r="G90" s="11"/>
      <c r="H90" s="12"/>
      <c r="I90" s="12"/>
    </row>
    <row r="91" spans="1:9" s="7" customFormat="1" ht="10.5" customHeight="1" x14ac:dyDescent="0.25">
      <c r="A91" s="3" t="s">
        <v>127</v>
      </c>
      <c r="B91" s="4"/>
      <c r="C91" s="5"/>
      <c r="D91" s="5"/>
      <c r="E91" s="6"/>
      <c r="F91" s="6"/>
      <c r="G91" s="6"/>
      <c r="H91" s="12"/>
      <c r="I91" s="12"/>
    </row>
    <row r="92" spans="1:9" s="7" customFormat="1" ht="10.5" customHeight="1" x14ac:dyDescent="0.25">
      <c r="A92" s="18" t="s">
        <v>130</v>
      </c>
      <c r="B92" s="9" t="s">
        <v>131</v>
      </c>
      <c r="C92" s="19" t="s">
        <v>60</v>
      </c>
      <c r="D92" s="19" t="s">
        <v>12</v>
      </c>
      <c r="E92" s="11">
        <f>VLOOKUP($A92,[2]Agosto!$A$8:$M$106,11,0)</f>
        <v>4723.5</v>
      </c>
      <c r="F92" s="11">
        <f>VLOOKUP($A92,[2]Agosto!$A$8:$M$106,12,0)</f>
        <v>85.84</v>
      </c>
      <c r="G92" s="11">
        <f>VLOOKUP($A92,[2]Agosto!$A$8:$M$106,13,0)</f>
        <v>4637.66</v>
      </c>
    </row>
    <row r="93" spans="1:9" s="7" customFormat="1" ht="10.5" customHeight="1" x14ac:dyDescent="0.25">
      <c r="A93" s="8" t="s">
        <v>128</v>
      </c>
      <c r="B93" s="13" t="s">
        <v>129</v>
      </c>
      <c r="C93" s="10" t="s">
        <v>11</v>
      </c>
      <c r="D93" s="10" t="s">
        <v>62</v>
      </c>
      <c r="E93" s="11">
        <f>VLOOKUP($A93,[2]Agosto!$A$8:$M$106,11,0)</f>
        <v>6000</v>
      </c>
      <c r="F93" s="11">
        <f>VLOOKUP($A93,[2]Agosto!$A$8:$M$106,12,0)</f>
        <v>406.9</v>
      </c>
      <c r="G93" s="11">
        <f>VLOOKUP($A93,[2]Agosto!$A$8:$M$106,13,0)</f>
        <v>5593.1</v>
      </c>
    </row>
    <row r="94" spans="1:9" s="7" customFormat="1" ht="10.5" customHeight="1" x14ac:dyDescent="0.25">
      <c r="A94" s="8"/>
      <c r="B94" s="13"/>
      <c r="C94" s="10"/>
      <c r="D94" s="10"/>
      <c r="E94" s="11"/>
      <c r="F94" s="11"/>
      <c r="G94" s="11"/>
    </row>
    <row r="95" spans="1:9" s="7" customFormat="1" ht="10.5" customHeight="1" x14ac:dyDescent="0.25">
      <c r="A95" s="3" t="s">
        <v>132</v>
      </c>
      <c r="B95" s="4"/>
      <c r="C95" s="5"/>
      <c r="D95" s="5"/>
      <c r="E95" s="6"/>
      <c r="F95" s="6"/>
      <c r="G95" s="6"/>
    </row>
    <row r="96" spans="1:9" s="7" customFormat="1" ht="10.5" customHeight="1" x14ac:dyDescent="0.25">
      <c r="A96" s="8" t="s">
        <v>147</v>
      </c>
      <c r="B96" s="13" t="s">
        <v>148</v>
      </c>
      <c r="C96" s="10" t="s">
        <v>11</v>
      </c>
      <c r="D96" s="10" t="s">
        <v>62</v>
      </c>
      <c r="E96" s="11">
        <f>VLOOKUP($A96,[2]Agosto!$A$8:$M$106,11,0)</f>
        <v>3177.6</v>
      </c>
      <c r="F96" s="11">
        <f>VLOOKUP($A96,[2]Agosto!$A$8:$M$106,12,0)</f>
        <v>177.6</v>
      </c>
      <c r="G96" s="11">
        <f>VLOOKUP($A96,[2]Agosto!$A$8:$M$106,13,0)</f>
        <v>3000</v>
      </c>
    </row>
    <row r="97" spans="1:9" s="7" customFormat="1" ht="17.25" customHeight="1" x14ac:dyDescent="0.25">
      <c r="A97" s="8"/>
      <c r="B97" s="13"/>
      <c r="C97" s="10"/>
      <c r="D97" s="10"/>
      <c r="E97" s="11"/>
      <c r="F97" s="11"/>
      <c r="G97" s="11"/>
    </row>
    <row r="98" spans="1:9" s="7" customFormat="1" ht="10.5" customHeight="1" x14ac:dyDescent="0.25">
      <c r="A98" s="3" t="s">
        <v>146</v>
      </c>
      <c r="B98" s="4"/>
      <c r="C98" s="5"/>
      <c r="D98" s="5"/>
      <c r="E98" s="6"/>
      <c r="F98" s="6"/>
      <c r="G98" s="6"/>
    </row>
    <row r="99" spans="1:9" s="7" customFormat="1" ht="10.5" customHeight="1" x14ac:dyDescent="0.25">
      <c r="A99" s="8"/>
      <c r="B99" s="13"/>
      <c r="C99" s="10"/>
      <c r="D99" s="10"/>
      <c r="E99" s="11"/>
      <c r="F99" s="11"/>
      <c r="G99" s="11"/>
    </row>
    <row r="100" spans="1:9" s="7" customFormat="1" ht="10.5" customHeight="1" x14ac:dyDescent="0.25">
      <c r="A100" s="3" t="s">
        <v>133</v>
      </c>
      <c r="B100" s="4"/>
      <c r="C100" s="5"/>
      <c r="D100" s="5"/>
      <c r="E100" s="6"/>
      <c r="F100" s="6"/>
      <c r="G100" s="6"/>
    </row>
    <row r="101" spans="1:9" s="7" customFormat="1" ht="10.5" customHeight="1" x14ac:dyDescent="0.25">
      <c r="A101" s="8"/>
      <c r="B101" s="13"/>
      <c r="C101" s="10"/>
      <c r="D101" s="10"/>
      <c r="E101" s="11"/>
      <c r="F101" s="11"/>
      <c r="G101" s="11"/>
    </row>
    <row r="102" spans="1:9" s="7" customFormat="1" ht="17.25" customHeight="1" x14ac:dyDescent="0.25">
      <c r="A102" s="3" t="s">
        <v>134</v>
      </c>
      <c r="B102" s="4"/>
      <c r="C102" s="5"/>
      <c r="D102" s="5"/>
      <c r="E102" s="6"/>
      <c r="F102" s="6"/>
      <c r="G102" s="6"/>
    </row>
    <row r="103" spans="1:9" s="7" customFormat="1" ht="10.5" customHeight="1" x14ac:dyDescent="0.25">
      <c r="A103" s="18" t="s">
        <v>135</v>
      </c>
      <c r="B103" s="9" t="s">
        <v>136</v>
      </c>
      <c r="C103" s="19" t="s">
        <v>11</v>
      </c>
      <c r="D103" s="19" t="s">
        <v>12</v>
      </c>
      <c r="E103" s="11">
        <f>VLOOKUP($A103,[2]Agosto!$A$8:$M$106,11,0)</f>
        <v>4458</v>
      </c>
      <c r="F103" s="11">
        <f>VLOOKUP($A103,[2]Agosto!$A$8:$M$106,12,0)</f>
        <v>32.56</v>
      </c>
      <c r="G103" s="11">
        <f>VLOOKUP($A103,[2]Agosto!$A$8:$M$106,13,0)</f>
        <v>4425.4399999999996</v>
      </c>
    </row>
    <row r="104" spans="1:9" s="7" customFormat="1" ht="10.5" customHeight="1" x14ac:dyDescent="0.25">
      <c r="A104" s="8"/>
      <c r="B104" s="13"/>
      <c r="C104" s="10"/>
      <c r="D104" s="10"/>
      <c r="E104" s="11"/>
      <c r="F104" s="11"/>
      <c r="G104" s="11"/>
    </row>
    <row r="105" spans="1:9" s="7" customFormat="1" ht="17.25" customHeight="1" x14ac:dyDescent="0.25">
      <c r="A105" s="3" t="s">
        <v>137</v>
      </c>
      <c r="B105" s="4"/>
      <c r="C105" s="5"/>
      <c r="D105" s="5"/>
      <c r="E105" s="6"/>
      <c r="F105" s="6"/>
      <c r="G105" s="6"/>
    </row>
    <row r="106" spans="1:9" s="7" customFormat="1" ht="10.5" customHeight="1" x14ac:dyDescent="0.25">
      <c r="A106" s="21" t="s">
        <v>138</v>
      </c>
      <c r="B106" s="22" t="s">
        <v>139</v>
      </c>
      <c r="C106" s="19" t="s">
        <v>11</v>
      </c>
      <c r="D106" s="10" t="s">
        <v>62</v>
      </c>
      <c r="E106" s="11">
        <f>VLOOKUP($A106,[2]Agosto!$A$8:$M$106,11,0)</f>
        <v>3744</v>
      </c>
      <c r="F106" s="11">
        <f>VLOOKUP($A106,[2]Agosto!$A$8:$M$106,12,0)</f>
        <v>214.04</v>
      </c>
      <c r="G106" s="11">
        <f>VLOOKUP($A106,[2]Agosto!$A$8:$M$106,13,0)</f>
        <v>3529.96</v>
      </c>
    </row>
    <row r="107" spans="1:9" s="7" customFormat="1" ht="10.5" customHeight="1" x14ac:dyDescent="0.25">
      <c r="A107" s="23"/>
      <c r="C107" s="2"/>
      <c r="D107" s="2"/>
      <c r="E107" s="25"/>
      <c r="F107" s="25"/>
      <c r="G107" s="25"/>
    </row>
    <row r="108" spans="1:9" s="7" customFormat="1" ht="10.5" customHeight="1" x14ac:dyDescent="0.25">
      <c r="A108" s="23"/>
      <c r="C108" s="2"/>
      <c r="D108" s="2"/>
      <c r="E108" s="26"/>
      <c r="F108" s="26"/>
      <c r="G108" s="26"/>
    </row>
    <row r="109" spans="1:9" s="7" customFormat="1" ht="10.5" customHeight="1" x14ac:dyDescent="0.25">
      <c r="A109" s="23"/>
      <c r="C109" s="2"/>
      <c r="D109" s="2"/>
      <c r="E109" s="26"/>
      <c r="F109" s="26"/>
      <c r="G109" s="26"/>
    </row>
    <row r="110" spans="1:9" s="7" customFormat="1" ht="10.5" customHeight="1" x14ac:dyDescent="0.25">
      <c r="A110" s="23"/>
      <c r="C110" s="2"/>
      <c r="D110" s="2"/>
      <c r="E110" s="26"/>
      <c r="F110" s="26"/>
      <c r="G110" s="26"/>
    </row>
    <row r="111" spans="1:9" s="7" customFormat="1" ht="17.25" customHeight="1" x14ac:dyDescent="0.25">
      <c r="A111" s="23"/>
      <c r="C111" s="2"/>
      <c r="D111" s="2"/>
      <c r="E111" s="26"/>
      <c r="F111" s="26"/>
      <c r="G111" s="26"/>
    </row>
    <row r="112" spans="1:9" s="7" customFormat="1" ht="10.5" customHeight="1" x14ac:dyDescent="0.25">
      <c r="A112" s="23"/>
      <c r="C112" s="2"/>
      <c r="D112" s="2"/>
      <c r="E112" s="26"/>
      <c r="F112" s="26"/>
      <c r="G112" s="26"/>
      <c r="H112" s="12"/>
      <c r="I112" s="12"/>
    </row>
    <row r="113" spans="1:7" s="7" customFormat="1" ht="10.5" customHeight="1" x14ac:dyDescent="0.25">
      <c r="A113" s="23"/>
      <c r="C113" s="2"/>
      <c r="D113" s="2"/>
      <c r="E113" s="24">
        <f>SUBTOTAL(109,E7:E112)</f>
        <v>447123.19000000006</v>
      </c>
      <c r="F113" s="24">
        <f>SUBTOTAL(109,F7:F112)</f>
        <v>76185.549999999959</v>
      </c>
      <c r="G113" s="24">
        <f>SUBTOTAL(109,G7:G112)</f>
        <v>370937.63999999996</v>
      </c>
    </row>
    <row r="114" spans="1:7" s="7" customFormat="1" ht="17.25" customHeight="1" x14ac:dyDescent="0.25">
      <c r="A114" s="23"/>
      <c r="C114" s="2"/>
      <c r="D114" s="2"/>
      <c r="E114" s="26">
        <f>+E113-[1]ASIMILADOS!$C$80</f>
        <v>296476.05000000005</v>
      </c>
      <c r="F114" s="26"/>
      <c r="G114" s="26"/>
    </row>
    <row r="115" spans="1:7" s="7" customFormat="1" ht="10.5" customHeight="1" x14ac:dyDescent="0.25">
      <c r="A115" s="23"/>
      <c r="C115" s="2"/>
      <c r="D115" s="2"/>
      <c r="E115" s="26"/>
      <c r="F115" s="26"/>
      <c r="G115" s="26"/>
    </row>
    <row r="121" spans="1:7" ht="17.25" customHeight="1" x14ac:dyDescent="0.25"/>
    <row r="122" spans="1:7" ht="17.25" customHeight="1" x14ac:dyDescent="0.25"/>
    <row r="123" spans="1:7" ht="17.25" customHeight="1" x14ac:dyDescent="0.25"/>
    <row r="124" spans="1:7" ht="17.25" customHeight="1" x14ac:dyDescent="0.25"/>
    <row r="125" spans="1:7" ht="17.25" customHeight="1" x14ac:dyDescent="0.25"/>
    <row r="126" spans="1:7" ht="17.25" customHeight="1" x14ac:dyDescent="0.25"/>
    <row r="127" spans="1:7" ht="17.25" customHeight="1" x14ac:dyDescent="0.25"/>
    <row r="128" spans="1:7" ht="17.25" customHeight="1" x14ac:dyDescent="0.25"/>
    <row r="129" ht="17.25" customHeight="1" x14ac:dyDescent="0.25"/>
    <row r="130" ht="17.25" customHeight="1" x14ac:dyDescent="0.25"/>
    <row r="131" ht="17.25" customHeight="1" x14ac:dyDescent="0.25"/>
    <row r="132" ht="17.25" customHeight="1" x14ac:dyDescent="0.25"/>
    <row r="133" ht="17.25" customHeight="1" x14ac:dyDescent="0.25"/>
    <row r="134" ht="17.25" customHeight="1" x14ac:dyDescent="0.25"/>
    <row r="135" ht="17.25" customHeight="1" x14ac:dyDescent="0.25"/>
    <row r="136" ht="17.25" customHeight="1" x14ac:dyDescent="0.25"/>
    <row r="137" ht="17.25" customHeight="1" x14ac:dyDescent="0.25"/>
    <row r="138" ht="17.25" customHeight="1" x14ac:dyDescent="0.25"/>
    <row r="139" ht="17.25" customHeight="1" x14ac:dyDescent="0.25"/>
    <row r="140" ht="17.25" customHeight="1" x14ac:dyDescent="0.25"/>
    <row r="141" ht="17.25" customHeight="1" x14ac:dyDescent="0.25"/>
    <row r="142" ht="17.2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</sheetData>
  <autoFilter ref="A6:G120"/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2019-09-23T21:56:10Z</dcterms:modified>
</cp:coreProperties>
</file>